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1" activeTab="0"/>
  </bookViews>
  <sheets>
    <sheet name="TK karbantartók" sheetId="1" r:id="rId1"/>
    <sheet name="Törölt" sheetId="2" r:id="rId2"/>
    <sheet name="OKF azonosító számok" sheetId="3" r:id="rId3"/>
    <sheet name="Kirendeltségek" sheetId="4" r:id="rId4"/>
  </sheets>
  <definedNames>
    <definedName name="_xlnm._FilterDatabase" localSheetId="0" hidden="1">'TK karbantartók'!$A$2:$BC$26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6" authorId="0">
      <text>
        <r>
          <rPr>
            <b/>
            <sz val="8"/>
            <color indexed="8"/>
            <rFont val="Tahoma"/>
            <family val="2"/>
          </rPr>
          <t xml:space="preserve">Barta-Vámos László:
</t>
        </r>
        <r>
          <rPr>
            <sz val="8"/>
            <color indexed="8"/>
            <rFont val="Tahoma"/>
            <family val="2"/>
          </rPr>
          <t>2012.06.04-ig: 
2096 Üröm, Görgey u. 26/A.</t>
        </r>
      </text>
    </comment>
    <comment ref="F5" authorId="0">
      <text>
        <r>
          <rPr>
            <b/>
            <sz val="8"/>
            <color indexed="8"/>
            <rFont val="Tahoma"/>
            <family val="2"/>
          </rPr>
          <t xml:space="preserve">Barta-Vámos László:
</t>
        </r>
        <r>
          <rPr>
            <sz val="8"/>
            <color indexed="8"/>
            <rFont val="Tahoma"/>
            <family val="2"/>
          </rPr>
          <t>1300 Budapest, Pf. 290.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Barta-Vámos László:
</t>
        </r>
        <r>
          <rPr>
            <sz val="8"/>
            <color indexed="8"/>
            <rFont val="Tahoma"/>
            <family val="2"/>
          </rPr>
          <t>lev. cím:
1171 Budapest, Tálpatak u. 54.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Barta-Vámos László:
</t>
        </r>
        <r>
          <rPr>
            <sz val="8"/>
            <color indexed="8"/>
            <rFont val="Tahoma"/>
            <family val="2"/>
          </rPr>
          <t>lev. cím:
9700 Szombathely, Szent Márton u. 29. IV/12.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 xml:space="preserve">Szabados László:
</t>
        </r>
        <r>
          <rPr>
            <sz val="8"/>
            <color indexed="8"/>
            <rFont val="Tahoma"/>
            <family val="2"/>
          </rPr>
          <t>2012. augusztus 17-től</t>
        </r>
      </text>
    </comment>
    <comment ref="Z19" authorId="0">
      <text>
        <r>
          <rPr>
            <b/>
            <sz val="10"/>
            <color indexed="8"/>
            <rFont val="Tahoma"/>
            <family val="2"/>
          </rPr>
          <t xml:space="preserve">izolyomi:
</t>
        </r>
        <r>
          <rPr>
            <sz val="10"/>
            <color indexed="8"/>
            <rFont val="Tahoma"/>
            <family val="2"/>
          </rPr>
          <t>2012.04.04-ig E184/2009.</t>
        </r>
      </text>
    </comment>
    <comment ref="AC17" authorId="0">
      <text>
        <r>
          <rPr>
            <b/>
            <sz val="8"/>
            <color indexed="8"/>
            <rFont val="Tahoma"/>
            <family val="2"/>
          </rPr>
          <t xml:space="preserve">Barta-Vámos László:
</t>
        </r>
        <r>
          <rPr>
            <sz val="8"/>
            <color indexed="8"/>
            <rFont val="Tahoma"/>
            <family val="2"/>
          </rPr>
          <t>600-792/2010
795/2012/TÜZV</t>
        </r>
      </text>
    </comment>
  </commentList>
</comments>
</file>

<file path=xl/sharedStrings.xml><?xml version="1.0" encoding="utf-8"?>
<sst xmlns="http://schemas.openxmlformats.org/spreadsheetml/2006/main" count="926" uniqueCount="485">
  <si>
    <t>Ssz.</t>
  </si>
  <si>
    <t>Szolgáltató neve</t>
  </si>
  <si>
    <t>Tevékenység jellege
(karbantartó szervezet, felülvizsgáló)</t>
  </si>
  <si>
    <t>Szolgáltató székhelye (levelezési cím megjegyzésbe)</t>
  </si>
  <si>
    <t>Műhely címe</t>
  </si>
  <si>
    <t>A karbantartó műhelyt fenntartó szervezet(ek) neve (felülvizsgálóknál nincs)</t>
  </si>
  <si>
    <t>Fenntartó(k) címe</t>
  </si>
  <si>
    <t>A karbantartó szervezet által karbantartott tűzoltó készülék típusa</t>
  </si>
  <si>
    <t>Telefonszám</t>
  </si>
  <si>
    <t>Fax</t>
  </si>
  <si>
    <t>E-mail cím</t>
  </si>
  <si>
    <t>Kapcsolattartó (vezető)</t>
  </si>
  <si>
    <t>Tevékenység bejelentésének időpontja</t>
  </si>
  <si>
    <t>Tevékenység befejezésének időpontja</t>
  </si>
  <si>
    <t>Nyilvántartási szám</t>
  </si>
  <si>
    <t>OKF azonosító jel (hologram szám)</t>
  </si>
  <si>
    <t>Ügyiratszám</t>
  </si>
  <si>
    <t>Ellenőrizve</t>
  </si>
  <si>
    <t>ISO Tanúsítvány száma</t>
  </si>
  <si>
    <t>ISO kelt</t>
  </si>
  <si>
    <t>ISO lejár</t>
  </si>
  <si>
    <t>Megjegyzés</t>
  </si>
  <si>
    <t>Kirendeltség</t>
  </si>
  <si>
    <t>Irsz.</t>
  </si>
  <si>
    <t>Település</t>
  </si>
  <si>
    <t>Közterület</t>
  </si>
  <si>
    <t>Megye</t>
  </si>
  <si>
    <t>por</t>
  </si>
  <si>
    <t>víz/hab</t>
  </si>
  <si>
    <t>gáz</t>
  </si>
  <si>
    <t>CO2</t>
  </si>
  <si>
    <t>egyéb</t>
  </si>
  <si>
    <t>régi</t>
  </si>
  <si>
    <t>új</t>
  </si>
  <si>
    <t>Tűzkerék Kft.</t>
  </si>
  <si>
    <t>karbantartó szervezet</t>
  </si>
  <si>
    <t>Budapest</t>
  </si>
  <si>
    <t xml:space="preserve">Révay u. 36. </t>
  </si>
  <si>
    <t>Főváros</t>
  </si>
  <si>
    <t>P</t>
  </si>
  <si>
    <t>V</t>
  </si>
  <si>
    <t>C</t>
  </si>
  <si>
    <t>20/999-6791</t>
  </si>
  <si>
    <t>1/334-4569</t>
  </si>
  <si>
    <t>pz@tuzkerek.hu</t>
  </si>
  <si>
    <t>Pásztor Zoltán</t>
  </si>
  <si>
    <t>2009. október 01.</t>
  </si>
  <si>
    <t>határozatlan</t>
  </si>
  <si>
    <t>E015/21/2012</t>
  </si>
  <si>
    <t>01BU</t>
  </si>
  <si>
    <t>2005.01.18
2011.05.19</t>
  </si>
  <si>
    <t>QMS-H-0042/B</t>
  </si>
  <si>
    <t>Dél-pesti</t>
  </si>
  <si>
    <t>ALFA-TŰZFÉK Műszaki és Szolgáltató Kft.</t>
  </si>
  <si>
    <t>Haller u. 76. II. em. 10.</t>
  </si>
  <si>
    <t>Nógrád</t>
  </si>
  <si>
    <t>Salgótarján</t>
  </si>
  <si>
    <t>Kertész út 2.</t>
  </si>
  <si>
    <t>20/578-2169</t>
  </si>
  <si>
    <t>alfatuzfek@toldinet.hu</t>
  </si>
  <si>
    <t>Fekete János</t>
  </si>
  <si>
    <t>E020/21/2012</t>
  </si>
  <si>
    <t>03NO</t>
  </si>
  <si>
    <t>2012.02.28
2007.06.04</t>
  </si>
  <si>
    <t>2011/165</t>
  </si>
  <si>
    <t>GTM 2012 Tűzmegelőzési, Kereskedelmi és Szolgáltató Kft.</t>
  </si>
  <si>
    <t>Csanády u. 25/B. V/3.</t>
  </si>
  <si>
    <t>Perc u. 7.</t>
  </si>
  <si>
    <t>GTM 2012 Tűzmegelőzési , Kereskedelmi és Szolgáltató Kft.</t>
  </si>
  <si>
    <t>20/257-8470</t>
  </si>
  <si>
    <t>gtm.2012@gmail.com</t>
  </si>
  <si>
    <t>Galla Gyula</t>
  </si>
  <si>
    <t>2012. március 9.</t>
  </si>
  <si>
    <t>E029/21/2012</t>
  </si>
  <si>
    <t>02BU</t>
  </si>
  <si>
    <t>Észak-budai</t>
  </si>
  <si>
    <t>Hesztia Tűzvédelmi és Biztonságtechnikai Kft.</t>
  </si>
  <si>
    <t>Csillaghegyi út 13.</t>
  </si>
  <si>
    <t>hesztia@hesztia.hu</t>
  </si>
  <si>
    <t>Sinkó László</t>
  </si>
  <si>
    <t>E031/21/2012</t>
  </si>
  <si>
    <t>094</t>
  </si>
  <si>
    <t>03BU</t>
  </si>
  <si>
    <t>12 100 9956TMS</t>
  </si>
  <si>
    <t>Adatváltozás (székhely) bejegyezve 2012.06.04.BVL</t>
  </si>
  <si>
    <t>Trading Team Kft.</t>
  </si>
  <si>
    <t>Tinódi u. 29.</t>
  </si>
  <si>
    <t>30/941-7373</t>
  </si>
  <si>
    <t>1/370-9990</t>
  </si>
  <si>
    <t>tradingteam@freemail.hu</t>
  </si>
  <si>
    <t>Horányi Ervin</t>
  </si>
  <si>
    <t>E044/21/2012</t>
  </si>
  <si>
    <t>04BU</t>
  </si>
  <si>
    <t>Észak-pesti</t>
  </si>
  <si>
    <t>Mobil Építő Kft.</t>
  </si>
  <si>
    <t>Ulászló út 5.</t>
  </si>
  <si>
    <t>Heves</t>
  </si>
  <si>
    <t>Boldog</t>
  </si>
  <si>
    <t>Rákóczi út 23.</t>
  </si>
  <si>
    <t>70/331-2946</t>
  </si>
  <si>
    <t>-</t>
  </si>
  <si>
    <t>tuzmobil@gmail.com</t>
  </si>
  <si>
    <t>Petrovics Róbert</t>
  </si>
  <si>
    <t>2010. április 6.</t>
  </si>
  <si>
    <t>E048/21/2012.</t>
  </si>
  <si>
    <t>23HE</t>
  </si>
  <si>
    <t>ICH 100408</t>
  </si>
  <si>
    <t>szolgáltató kérésére törölve 2013. február 1-i dátummal (565-2/2013/HAT)</t>
  </si>
  <si>
    <t>Gyöngyös</t>
  </si>
  <si>
    <t>Á+I Kereskedelmi és Szolgáltató Kft.</t>
  </si>
  <si>
    <t>Kassa u. 85.</t>
  </si>
  <si>
    <t>Á+I  Kereskedelmi és Szolgáltató Kft.</t>
  </si>
  <si>
    <t>30/951-0557</t>
  </si>
  <si>
    <t>aikft@netquick.hu</t>
  </si>
  <si>
    <t>Szunomár István</t>
  </si>
  <si>
    <t>E054/21/2012.</t>
  </si>
  <si>
    <t>05BU</t>
  </si>
  <si>
    <t>2005.11.03
2011.06.15</t>
  </si>
  <si>
    <t>100-0011</t>
  </si>
  <si>
    <t>ISO hiánya miatt törölve 2011.06.17-i dátummal (7500-4/2011/ÁLT), majd újra nyilvántartásba véve.</t>
  </si>
  <si>
    <t>Tűzbástya Bt.</t>
  </si>
  <si>
    <t>Köztemető u. 97.</t>
  </si>
  <si>
    <t>G</t>
  </si>
  <si>
    <t>1/284-8076</t>
  </si>
  <si>
    <t>tuzbastyabt@freemail.hu</t>
  </si>
  <si>
    <t>Szőnyi Tamás</t>
  </si>
  <si>
    <t>E057/21/2012.</t>
  </si>
  <si>
    <t>06BU</t>
  </si>
  <si>
    <t>St. Florian Zrt.</t>
  </si>
  <si>
    <t>Hungária krt. 65.</t>
  </si>
  <si>
    <t>Pest</t>
  </si>
  <si>
    <t>Dány</t>
  </si>
  <si>
    <t>Tápió u. 8.</t>
  </si>
  <si>
    <t>1/273-0075</t>
  </si>
  <si>
    <t>info@stflorian.hu</t>
  </si>
  <si>
    <t>Deák György</t>
  </si>
  <si>
    <t>2012. június 25.</t>
  </si>
  <si>
    <t>E069/21/2012.</t>
  </si>
  <si>
    <t>22PE</t>
  </si>
  <si>
    <t>QMS-260-1/09</t>
  </si>
  <si>
    <t>Gödöllő</t>
  </si>
  <si>
    <t>M+R Tűzoltó Kft.</t>
  </si>
  <si>
    <t>Botfalu u. 22.</t>
  </si>
  <si>
    <t>Botfalu u. 22</t>
  </si>
  <si>
    <t>20/9857630</t>
  </si>
  <si>
    <t>06/1/3197083</t>
  </si>
  <si>
    <t>mr.tuzoltokft@gmail.com</t>
  </si>
  <si>
    <t>Molnár Ferenc Péter</t>
  </si>
  <si>
    <t>E076/21/2012</t>
  </si>
  <si>
    <t>07BU</t>
  </si>
  <si>
    <t>010/07</t>
  </si>
  <si>
    <t>Dél-budai</t>
  </si>
  <si>
    <t>Novo Pyro-Controll Kft.</t>
  </si>
  <si>
    <t>Bulcsú u. 19. III/5.</t>
  </si>
  <si>
    <t>Váci út 121.</t>
  </si>
  <si>
    <t>1/239-0275</t>
  </si>
  <si>
    <t>info@pyrocontroll.hu</t>
  </si>
  <si>
    <t>Aradi Noémi</t>
  </si>
  <si>
    <t>2012. március 29.</t>
  </si>
  <si>
    <t>E083/21/2012</t>
  </si>
  <si>
    <t>08BU</t>
  </si>
  <si>
    <t>MMR 576</t>
  </si>
  <si>
    <t>2015. 10. 01. törölve</t>
  </si>
  <si>
    <t>V-DEFENDER Vagyonvédelmi Kft.</t>
  </si>
  <si>
    <t>Rákóczi u. 40. 4/20</t>
  </si>
  <si>
    <t>Borsod-Abaúj-Zemplén</t>
  </si>
  <si>
    <t>Miskolc</t>
  </si>
  <si>
    <t>Tatárdomb 1.</t>
  </si>
  <si>
    <t>70/3124694</t>
  </si>
  <si>
    <t>vdefende.vt@gmail.com</t>
  </si>
  <si>
    <t>Varga Krisztina</t>
  </si>
  <si>
    <t>2009. december 09.</t>
  </si>
  <si>
    <t>E103/21/2012.</t>
  </si>
  <si>
    <t>84BO</t>
  </si>
  <si>
    <t>lev. cím: 3525, Miskolc, Kis-Hunyad u. 6.</t>
  </si>
  <si>
    <t>Fire Electric New Kfc.</t>
  </si>
  <si>
    <t>Szilas park 7.</t>
  </si>
  <si>
    <t>Gyöngyössolymos</t>
  </si>
  <si>
    <t>Ady Endre út 15.</t>
  </si>
  <si>
    <t>30/935-2045
37/570030</t>
  </si>
  <si>
    <t>37/570030</t>
  </si>
  <si>
    <t>fireelectric@freemail.hu</t>
  </si>
  <si>
    <t>Molnár Csaba</t>
  </si>
  <si>
    <t>E104/21/2012</t>
  </si>
  <si>
    <t>24HE</t>
  </si>
  <si>
    <t>2011.09.06
2006.10.03</t>
  </si>
  <si>
    <t>MR 281 12 EU</t>
  </si>
  <si>
    <t>lev.cím: 3231 Gyöngyössolymos, Kiss Ignác út 19.</t>
  </si>
  <si>
    <t>Kö-Jó Tűzvédelmi Zrt.</t>
  </si>
  <si>
    <t>Ipari park u. 6.</t>
  </si>
  <si>
    <t xml:space="preserve"> Ipari park u. 6.</t>
  </si>
  <si>
    <t>1/4500040</t>
  </si>
  <si>
    <t>1/2360143</t>
  </si>
  <si>
    <t>info@ko-jo.hu</t>
  </si>
  <si>
    <t>Dóra László</t>
  </si>
  <si>
    <t>E112/21/2012</t>
  </si>
  <si>
    <t>09BU</t>
  </si>
  <si>
    <t>K-MMR 083</t>
  </si>
  <si>
    <t>Tűzvédelem Biztonságtechnikai Kft.</t>
  </si>
  <si>
    <t>Torockó u. 4.</t>
  </si>
  <si>
    <t>Tűzvédelem Biztonsártechnikai Kft.</t>
  </si>
  <si>
    <t>30/203-7474</t>
  </si>
  <si>
    <t>1/212-8897</t>
  </si>
  <si>
    <t>tbtech@freemail.hu</t>
  </si>
  <si>
    <t>Mészáros Sándor</t>
  </si>
  <si>
    <t>E123/21/2012</t>
  </si>
  <si>
    <t>10BU</t>
  </si>
  <si>
    <t>2011.08.24
2006.04.27</t>
  </si>
  <si>
    <t>sz-069/05/08/11</t>
  </si>
  <si>
    <t>G és V ’95 Biztonságtechnikai Szolgáltató Kft.</t>
  </si>
  <si>
    <t>Wysocki u. 1.</t>
  </si>
  <si>
    <t xml:space="preserve"> Budapest</t>
  </si>
  <si>
    <t>Dembinszky u. 1.</t>
  </si>
  <si>
    <t>20/317-6614</t>
  </si>
  <si>
    <t>23/414-368</t>
  </si>
  <si>
    <t>frieszsandor@gmail.com</t>
  </si>
  <si>
    <t>Friesz Sándor</t>
  </si>
  <si>
    <t>E158/21/2012</t>
  </si>
  <si>
    <t>11BU</t>
  </si>
  <si>
    <t>K-MMR 067</t>
  </si>
  <si>
    <t>IFEX Tűzvédelmi Kft.</t>
  </si>
  <si>
    <t>Hunyadi J. u. 162.</t>
  </si>
  <si>
    <t>1/204-8669</t>
  </si>
  <si>
    <t>1/206-7233</t>
  </si>
  <si>
    <t>tuzvedelmi@ifexkft.hu</t>
  </si>
  <si>
    <t>Dr. Szőcsné Varga Ilona</t>
  </si>
  <si>
    <t>E176/21/2012</t>
  </si>
  <si>
    <t>12BU</t>
  </si>
  <si>
    <t>Adatpontosítás (telefon, e-mail) 2010.09.10. BVL</t>
  </si>
  <si>
    <t>Mikola és Társa Bt.</t>
  </si>
  <si>
    <t>Kissvábhegyi út 4-6. B. ép.</t>
  </si>
  <si>
    <t>Solymár</t>
  </si>
  <si>
    <t>Bocskai u. 66.</t>
  </si>
  <si>
    <t>1/355-0084</t>
  </si>
  <si>
    <t>1/212-6852</t>
  </si>
  <si>
    <t>mikolasys@t-online.hu</t>
  </si>
  <si>
    <t>Mikola Zsolt</t>
  </si>
  <si>
    <t>E254/21/2012</t>
  </si>
  <si>
    <t>19PE</t>
  </si>
  <si>
    <t>Érd</t>
  </si>
  <si>
    <t>Piro Prev XVII Tűzvédelmi Kft.</t>
  </si>
  <si>
    <t>Bélavár utca 11.</t>
  </si>
  <si>
    <t>Kozma utca 7.</t>
  </si>
  <si>
    <t>70/204-1825</t>
  </si>
  <si>
    <t>1/2563484</t>
  </si>
  <si>
    <t>piroprev17@piroprev.hu</t>
  </si>
  <si>
    <t>Horváth Sándor</t>
  </si>
  <si>
    <t>2009. december 15.</t>
  </si>
  <si>
    <t>E256/21/2012</t>
  </si>
  <si>
    <t>13BU</t>
  </si>
  <si>
    <t xml:space="preserve">037/10
</t>
  </si>
  <si>
    <t>Közép-pesti</t>
  </si>
  <si>
    <t>MÁV Gépészet Zrt.  Körzeti Járműfenntartási Központ, Szolnok Területi Műhely</t>
  </si>
  <si>
    <t>Fék u. 8.</t>
  </si>
  <si>
    <t>Jász-Nagykun-Szolnok</t>
  </si>
  <si>
    <t>Szolnok</t>
  </si>
  <si>
    <t>Sorompó u. 2.</t>
  </si>
  <si>
    <t>MÁV Gépészet Zrt. Budapest Körzeti Járműfenntartási Központ, Szolnok Kocsiműhely</t>
  </si>
  <si>
    <t>Könyves Kálmán krt. 54-60.</t>
  </si>
  <si>
    <t>30/288-2384</t>
  </si>
  <si>
    <t>1/5121534</t>
  </si>
  <si>
    <t>Buhalai@mav-gepeszet.hu</t>
  </si>
  <si>
    <t>Neue Vilmos</t>
  </si>
  <si>
    <t>E295/21/2012</t>
  </si>
  <si>
    <t>06JA</t>
  </si>
  <si>
    <t>1797/2012/Tűzv</t>
  </si>
  <si>
    <t>2005.05.17
2011.08.17</t>
  </si>
  <si>
    <t>75 100 10438/5</t>
  </si>
  <si>
    <t>JNT Security Logisztikai és Biztonsági Kft.</t>
  </si>
  <si>
    <t>Telek u. 5.</t>
  </si>
  <si>
    <t>1/305-5179</t>
  </si>
  <si>
    <t>1/305-0407</t>
  </si>
  <si>
    <t>tarn@jnt.hu</t>
  </si>
  <si>
    <t>Tar Nándor</t>
  </si>
  <si>
    <t>2012. szeptember 1.</t>
  </si>
  <si>
    <t>E300/21/2012</t>
  </si>
  <si>
    <t>14BU</t>
  </si>
  <si>
    <t>11696/2011/ÁLT
1985/2012/TÜZV</t>
  </si>
  <si>
    <t>!</t>
  </si>
  <si>
    <t>Szeifert &amp; Szeifert Komplex Üzembiztonsági Szolgáltató Kft.</t>
  </si>
  <si>
    <t>Elnök u. 18. I. 1.</t>
  </si>
  <si>
    <t>Baross u. 1-3.</t>
  </si>
  <si>
    <t>20/939-1781</t>
  </si>
  <si>
    <t>1/323-1986</t>
  </si>
  <si>
    <t>szeifert.jozsef@szeifertkft.hu</t>
  </si>
  <si>
    <t>Szeifert József</t>
  </si>
  <si>
    <t>2012. július 25.</t>
  </si>
  <si>
    <t>E305/21/2012</t>
  </si>
  <si>
    <t>15BU</t>
  </si>
  <si>
    <t>2112/2012/Tűzv</t>
  </si>
  <si>
    <t>ISKA Információs Technikai és Szolgáltató Kft.</t>
  </si>
  <si>
    <t>Doba u. 7.</t>
  </si>
  <si>
    <t>Jászberényi út 38.</t>
  </si>
  <si>
    <t>30/385-9902</t>
  </si>
  <si>
    <t>1/257-6030</t>
  </si>
  <si>
    <t>iska@enternet.hu</t>
  </si>
  <si>
    <t>Németh Brigitta</t>
  </si>
  <si>
    <t>E307/21/2012</t>
  </si>
  <si>
    <t>008</t>
  </si>
  <si>
    <t>16BU</t>
  </si>
  <si>
    <t>Flamex Bt.</t>
  </si>
  <si>
    <t>Lőportár u. 20/B.</t>
  </si>
  <si>
    <t>Vas</t>
  </si>
  <si>
    <t>Körmend</t>
  </si>
  <si>
    <t>Nefelejcs u. 7.</t>
  </si>
  <si>
    <t>30/870-1088</t>
  </si>
  <si>
    <t>94/317-696</t>
  </si>
  <si>
    <t>j.tolvaj@t-online.hu</t>
  </si>
  <si>
    <t>Tolvaj József</t>
  </si>
  <si>
    <t>2012. június 27.</t>
  </si>
  <si>
    <t>E308/21/2012</t>
  </si>
  <si>
    <t>04VA</t>
  </si>
  <si>
    <t>FECR 735/07</t>
  </si>
  <si>
    <t>Tűzoltó Kereskedelmi és Szolgáltató Kft.</t>
  </si>
  <si>
    <t>Tűzoltó u. 79.</t>
  </si>
  <si>
    <t>Isaszeg</t>
  </si>
  <si>
    <t>Ady Endre utca 50.</t>
  </si>
  <si>
    <t>1/215-6674</t>
  </si>
  <si>
    <t>info@tuzoltokft.hu</t>
  </si>
  <si>
    <t>Orbán Dániel</t>
  </si>
  <si>
    <t>2012. november 09.</t>
  </si>
  <si>
    <t>E310/21/2012</t>
  </si>
  <si>
    <t>Tűzmobil Kft.</t>
  </si>
  <si>
    <t>Eötvös utca 28. fsz. 2.</t>
  </si>
  <si>
    <t>2013. január 21.</t>
  </si>
  <si>
    <t>E001/01/2013.</t>
  </si>
  <si>
    <t>564-2/2013/HAT</t>
  </si>
  <si>
    <t>Levelezési cím: 3016 Boldog, Rákóczi út 23.</t>
  </si>
  <si>
    <t xml:space="preserve">ERANDO Kft. </t>
  </si>
  <si>
    <t xml:space="preserve">Erando Biztonságtechnikai Tanácsadó és Keresk.  Kft. </t>
  </si>
  <si>
    <t>E002/01/2013.</t>
  </si>
  <si>
    <t>17BU</t>
  </si>
  <si>
    <t>1537-2/2013/HAT</t>
  </si>
  <si>
    <t xml:space="preserve">Pallas Tűzvédelem Kft. </t>
  </si>
  <si>
    <t xml:space="preserve">Postakocsi u. 42. </t>
  </si>
  <si>
    <t xml:space="preserve">Kozma u. 7. </t>
  </si>
  <si>
    <t>E</t>
  </si>
  <si>
    <t>30/233-9261</t>
  </si>
  <si>
    <t>pallastuzvedelem@index.hu</t>
  </si>
  <si>
    <t>Kovács Ferenc</t>
  </si>
  <si>
    <t xml:space="preserve">2013. dec. 05. </t>
  </si>
  <si>
    <t>E003/01/2013.</t>
  </si>
  <si>
    <t>18BU</t>
  </si>
  <si>
    <t>3475-3/2013/HAT</t>
  </si>
  <si>
    <t>Törlés oka:</t>
  </si>
  <si>
    <t>Ste-Vol Tűzoltókészülék Javító és Szolgáltató Kft.</t>
  </si>
  <si>
    <t>Baja</t>
  </si>
  <si>
    <t>V. kerület 32.</t>
  </si>
  <si>
    <t>Bács-Kiskun</t>
  </si>
  <si>
    <t>79/427-117
70/945-0394</t>
  </si>
  <si>
    <t>stefierzsi@freemail.hu</t>
  </si>
  <si>
    <t>Stefánovits István</t>
  </si>
  <si>
    <t>E296/21/2012</t>
  </si>
  <si>
    <t>46BK</t>
  </si>
  <si>
    <t>sz-116/05/2008</t>
  </si>
  <si>
    <t>Tevékenység jogszabályban foglaltaktól eltérő végzése miatt. Törölve: 2012.12.28-án. BVL</t>
  </si>
  <si>
    <t>Kezdő</t>
  </si>
  <si>
    <t>Végső</t>
  </si>
  <si>
    <t>Betű</t>
  </si>
  <si>
    <t>2011-ben ennyi van</t>
  </si>
  <si>
    <t>BU</t>
  </si>
  <si>
    <t>Baranya</t>
  </si>
  <si>
    <t>BA</t>
  </si>
  <si>
    <t>BK</t>
  </si>
  <si>
    <t>Békés</t>
  </si>
  <si>
    <t>BE</t>
  </si>
  <si>
    <t>BO</t>
  </si>
  <si>
    <t>Csongrád</t>
  </si>
  <si>
    <t>CS</t>
  </si>
  <si>
    <t>Fejér</t>
  </si>
  <si>
    <t>FE</t>
  </si>
  <si>
    <t>Győr-Moson_Sopron</t>
  </si>
  <si>
    <t>GY</t>
  </si>
  <si>
    <t>Hajdú-Bihar</t>
  </si>
  <si>
    <t>HA</t>
  </si>
  <si>
    <t>HE</t>
  </si>
  <si>
    <t>Jász-Nagykun- Szolnok</t>
  </si>
  <si>
    <t>JA</t>
  </si>
  <si>
    <t>Komárom-Esztergom</t>
  </si>
  <si>
    <t>KO</t>
  </si>
  <si>
    <t>NO</t>
  </si>
  <si>
    <t>PE</t>
  </si>
  <si>
    <t>Somogy</t>
  </si>
  <si>
    <t>SO</t>
  </si>
  <si>
    <t>Szabolcs-Szatmár-Bereg</t>
  </si>
  <si>
    <t>SZ</t>
  </si>
  <si>
    <t>Tolna</t>
  </si>
  <si>
    <t>TO</t>
  </si>
  <si>
    <t>VA</t>
  </si>
  <si>
    <t>Veszprém</t>
  </si>
  <si>
    <t>VE</t>
  </si>
  <si>
    <t>Zala</t>
  </si>
  <si>
    <t>ZA</t>
  </si>
  <si>
    <t>Műhelyek</t>
  </si>
  <si>
    <t>Műhely</t>
  </si>
  <si>
    <t>Ajka</t>
  </si>
  <si>
    <t>Kirendeltség területén</t>
  </si>
  <si>
    <t>db műhely van</t>
  </si>
  <si>
    <t>kirendeltség esetében</t>
  </si>
  <si>
    <t>"Nem problémás"</t>
  </si>
  <si>
    <t>Túl kevés</t>
  </si>
  <si>
    <t>Balassagyarmat</t>
  </si>
  <si>
    <t>Barcs</t>
  </si>
  <si>
    <t>Békéscsaba</t>
  </si>
  <si>
    <t>Megfelelő</t>
  </si>
  <si>
    <t>Cegléd</t>
  </si>
  <si>
    <t>Debrecen</t>
  </si>
  <si>
    <t>Dombóvár</t>
  </si>
  <si>
    <t>Túl sok</t>
  </si>
  <si>
    <t>Dunaújváros</t>
  </si>
  <si>
    <t>Eger</t>
  </si>
  <si>
    <t>Encs</t>
  </si>
  <si>
    <t>Esztergom</t>
  </si>
  <si>
    <t>Fehérgyarmat</t>
  </si>
  <si>
    <t>Győr</t>
  </si>
  <si>
    <t>Hajdúnánás</t>
  </si>
  <si>
    <t>Jászberény</t>
  </si>
  <si>
    <t>Kaposvár</t>
  </si>
  <si>
    <t>Kapuvár</t>
  </si>
  <si>
    <t>Karcag</t>
  </si>
  <si>
    <t>Kazincbarcika</t>
  </si>
  <si>
    <t>Kecskemét</t>
  </si>
  <si>
    <t>Keszthely</t>
  </si>
  <si>
    <t>Kiskunhalas</t>
  </si>
  <si>
    <t>Kisvárda</t>
  </si>
  <si>
    <t>Marcali</t>
  </si>
  <si>
    <t>Mátészalka</t>
  </si>
  <si>
    <t>Mezőtúr</t>
  </si>
  <si>
    <t>Mohács</t>
  </si>
  <si>
    <t>Monor</t>
  </si>
  <si>
    <t>Mosonmagyaróvár</t>
  </si>
  <si>
    <t>Nagykanizsa</t>
  </si>
  <si>
    <t>Nyíregyháza</t>
  </si>
  <si>
    <t>Orosháza</t>
  </si>
  <si>
    <t>Paks</t>
  </si>
  <si>
    <t>Pápa</t>
  </si>
  <si>
    <t>Pécs</t>
  </si>
  <si>
    <t>Püspökladány</t>
  </si>
  <si>
    <t>Sárvár</t>
  </si>
  <si>
    <t>Siklós</t>
  </si>
  <si>
    <t>Siófok</t>
  </si>
  <si>
    <t>Sopron</t>
  </si>
  <si>
    <t>Szeged</t>
  </si>
  <si>
    <t>Szeghalom</t>
  </si>
  <si>
    <t>Székesfehérvár</t>
  </si>
  <si>
    <t>Szekszárd</t>
  </si>
  <si>
    <t>Szentes</t>
  </si>
  <si>
    <t>Szigetvár</t>
  </si>
  <si>
    <t>Szombathely</t>
  </si>
  <si>
    <t>Tatabánya</t>
  </si>
  <si>
    <t>Tiszaújváros</t>
  </si>
  <si>
    <t>Vác</t>
  </si>
  <si>
    <t>Zalaegerszeg</t>
  </si>
  <si>
    <t xml:space="preserve">Trust Capital Kft. </t>
  </si>
  <si>
    <t>Rétság</t>
  </si>
  <si>
    <t xml:space="preserve">Nefelejcs u. 22. Fsz. 8. </t>
  </si>
  <si>
    <t>30/600-9448</t>
  </si>
  <si>
    <t>trustcapitalkft@gmail.com</t>
  </si>
  <si>
    <t>Fodor Dávid</t>
  </si>
  <si>
    <t>19BU</t>
  </si>
  <si>
    <t>35100/14019-3/2016.ált</t>
  </si>
  <si>
    <t>20BU</t>
  </si>
  <si>
    <t>E005/01/2016.</t>
  </si>
  <si>
    <t xml:space="preserve">Petra Security Kft. </t>
  </si>
  <si>
    <t xml:space="preserve">E004/01/2015. </t>
  </si>
  <si>
    <t xml:space="preserve">Zrínyi Miklós u. 26. </t>
  </si>
  <si>
    <r>
      <t>Angol u. 77.</t>
    </r>
    <r>
      <rPr>
        <sz val="10"/>
        <rFont val="Times New Roman"/>
        <family val="1"/>
      </rPr>
      <t xml:space="preserve">  Teve u. 51/B</t>
    </r>
  </si>
  <si>
    <r>
      <t xml:space="preserve">Angol u. 77.  </t>
    </r>
    <r>
      <rPr>
        <sz val="10"/>
        <rFont val="Times New Roman"/>
        <family val="1"/>
      </rPr>
      <t>Teve u. 51/B</t>
    </r>
  </si>
  <si>
    <t>383-3385</t>
  </si>
  <si>
    <t>467-3430</t>
  </si>
  <si>
    <t>erando@erando.hu</t>
  </si>
  <si>
    <t>Horváth Anita</t>
  </si>
  <si>
    <t xml:space="preserve">2013. április 19. </t>
  </si>
  <si>
    <t xml:space="preserve">Tűzparipa Kft. </t>
  </si>
  <si>
    <t xml:space="preserve">Játék u. 36. </t>
  </si>
  <si>
    <t>Kiss Ernő u. 2. 17/D</t>
  </si>
  <si>
    <t>30/982-8040</t>
  </si>
  <si>
    <t xml:space="preserve">E006/01/2017. </t>
  </si>
  <si>
    <t>21BU</t>
  </si>
  <si>
    <t xml:space="preserve">Tűzpajta Kft. </t>
  </si>
  <si>
    <t>info@tuzpajta.hu</t>
  </si>
  <si>
    <t>Deák Bálint István</t>
  </si>
  <si>
    <t>35100/15992-1/2017.ált</t>
  </si>
  <si>
    <t>1/454-1400</t>
  </si>
  <si>
    <t>1/240-0960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</si>
</sst>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General&quot;/2012/TÜZV&quot;"/>
    <numFmt numFmtId="166" formatCode="yyyy\-mm\-dd"/>
    <numFmt numFmtId="167" formatCode="yyyy/mm/dd;@"/>
    <numFmt numFmtId="168" formatCode="00"/>
  </numFmts>
  <fonts count="37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E"/>
      <family val="2"/>
    </font>
    <font>
      <strike/>
      <sz val="10"/>
      <name val="Times New Roman"/>
      <family val="1"/>
    </font>
    <font>
      <strike/>
      <sz val="10"/>
      <color indexed="8"/>
      <name val="Times New Roman"/>
      <family val="1"/>
    </font>
    <font>
      <sz val="10"/>
      <color indexed="16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name val="Times New Roman"/>
      <family val="1"/>
    </font>
    <font>
      <u val="single"/>
      <sz val="10"/>
      <color indexed="20"/>
      <name val="Times New Roman"/>
      <family val="1"/>
    </font>
    <font>
      <sz val="8"/>
      <name val="Tahoma"/>
      <family val="2"/>
    </font>
    <font>
      <u val="single"/>
      <sz val="10"/>
      <color theme="11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20" fillId="0" borderId="14" xfId="43" applyNumberFormat="1" applyFont="1" applyFill="1" applyBorder="1" applyAlignment="1" applyProtection="1">
      <alignment vertical="center"/>
      <protection/>
    </xf>
    <xf numFmtId="164" fontId="0" fillId="0" borderId="14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right" vertical="center" wrapText="1"/>
    </xf>
    <xf numFmtId="167" fontId="0" fillId="0" borderId="14" xfId="0" applyNumberFormat="1" applyFont="1" applyFill="1" applyBorder="1" applyAlignment="1">
      <alignment vertical="center"/>
    </xf>
    <xf numFmtId="167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/>
    </xf>
    <xf numFmtId="166" fontId="0" fillId="0" borderId="14" xfId="0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43" applyNumberFormat="1" applyFont="1" applyFill="1" applyBorder="1" applyAlignment="1" applyProtection="1">
      <alignment vertical="center"/>
      <protection/>
    </xf>
    <xf numFmtId="164" fontId="24" fillId="0" borderId="14" xfId="0" applyNumberFormat="1" applyFont="1" applyFill="1" applyBorder="1" applyAlignment="1">
      <alignment horizontal="center" vertical="center"/>
    </xf>
    <xf numFmtId="165" fontId="24" fillId="0" borderId="14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vertical="center" wrapText="1"/>
    </xf>
    <xf numFmtId="167" fontId="24" fillId="0" borderId="14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" fontId="24" fillId="0" borderId="12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vertical="center"/>
    </xf>
    <xf numFmtId="167" fontId="26" fillId="0" borderId="15" xfId="0" applyNumberFormat="1" applyFont="1" applyFill="1" applyBorder="1" applyAlignment="1">
      <alignment vertical="center" wrapText="1"/>
    </xf>
    <xf numFmtId="0" fontId="24" fillId="0" borderId="12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vertical="center"/>
    </xf>
    <xf numFmtId="167" fontId="0" fillId="0" borderId="18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65" fontId="0" fillId="0" borderId="14" xfId="0" applyNumberFormat="1" applyFon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20" fillId="0" borderId="11" xfId="43" applyNumberFormat="1" applyFont="1" applyFill="1" applyBorder="1" applyAlignment="1" applyProtection="1">
      <alignment vertical="center"/>
      <protection/>
    </xf>
    <xf numFmtId="166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vertical="center"/>
    </xf>
    <xf numFmtId="167" fontId="0" fillId="0" borderId="11" xfId="0" applyNumberFormat="1" applyFont="1" applyFill="1" applyBorder="1" applyAlignment="1">
      <alignment vertical="center"/>
    </xf>
    <xf numFmtId="167" fontId="0" fillId="0" borderId="21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1" fontId="0" fillId="0" borderId="22" xfId="0" applyNumberFormat="1" applyFill="1" applyBorder="1" applyAlignment="1">
      <alignment horizontal="center" vertical="center"/>
    </xf>
    <xf numFmtId="0" fontId="20" fillId="0" borderId="18" xfId="43" applyNumberFormat="1" applyFont="1" applyFill="1" applyBorder="1" applyAlignment="1" applyProtection="1">
      <alignment vertical="center"/>
      <protection/>
    </xf>
    <xf numFmtId="0" fontId="27" fillId="0" borderId="18" xfId="0" applyFont="1" applyFill="1" applyBorder="1" applyAlignment="1">
      <alignment horizontal="center" vertical="center" wrapText="1"/>
    </xf>
    <xf numFmtId="165" fontId="0" fillId="0" borderId="18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vertical="center" wrapText="1"/>
    </xf>
    <xf numFmtId="167" fontId="0" fillId="0" borderId="23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3" fillId="0" borderId="18" xfId="43" applyNumberFormat="1" applyFont="1" applyFill="1" applyBorder="1" applyAlignment="1" applyProtection="1">
      <alignment vertical="center"/>
      <protection/>
    </xf>
    <xf numFmtId="1" fontId="0" fillId="25" borderId="24" xfId="0" applyNumberFormat="1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 wrapText="1"/>
    </xf>
    <xf numFmtId="0" fontId="0" fillId="25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/>
    </xf>
    <xf numFmtId="0" fontId="0" fillId="25" borderId="11" xfId="0" applyFont="1" applyFill="1" applyBorder="1" applyAlignment="1">
      <alignment horizontal="center" vertical="center" wrapText="1"/>
    </xf>
    <xf numFmtId="0" fontId="20" fillId="25" borderId="11" xfId="43" applyNumberFormat="1" applyFont="1" applyFill="1" applyBorder="1" applyAlignment="1" applyProtection="1">
      <alignment vertical="center"/>
      <protection/>
    </xf>
    <xf numFmtId="164" fontId="0" fillId="25" borderId="11" xfId="0" applyNumberFormat="1" applyFont="1" applyFill="1" applyBorder="1" applyAlignment="1">
      <alignment horizontal="center" vertical="center"/>
    </xf>
    <xf numFmtId="165" fontId="0" fillId="25" borderId="11" xfId="0" applyNumberFormat="1" applyFont="1" applyFill="1" applyBorder="1" applyAlignment="1">
      <alignment horizontal="center" vertical="center"/>
    </xf>
    <xf numFmtId="166" fontId="0" fillId="25" borderId="11" xfId="0" applyNumberFormat="1" applyFont="1" applyFill="1" applyBorder="1" applyAlignment="1">
      <alignment vertical="center" wrapText="1"/>
    </xf>
    <xf numFmtId="167" fontId="0" fillId="25" borderId="11" xfId="0" applyNumberFormat="1" applyFont="1" applyFill="1" applyBorder="1" applyAlignment="1">
      <alignment vertical="center"/>
    </xf>
    <xf numFmtId="167" fontId="0" fillId="25" borderId="25" xfId="0" applyNumberFormat="1" applyFont="1" applyFill="1" applyBorder="1" applyAlignment="1">
      <alignment vertical="center" wrapText="1"/>
    </xf>
    <xf numFmtId="0" fontId="0" fillId="25" borderId="26" xfId="0" applyFont="1" applyFill="1" applyBorder="1" applyAlignment="1">
      <alignment vertical="center"/>
    </xf>
    <xf numFmtId="0" fontId="0" fillId="25" borderId="0" xfId="0" applyFill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22" borderId="30" xfId="0" applyFont="1" applyFill="1" applyBorder="1" applyAlignment="1">
      <alignment/>
    </xf>
    <xf numFmtId="168" fontId="0" fillId="22" borderId="18" xfId="0" applyNumberFormat="1" applyFill="1" applyBorder="1" applyAlignment="1">
      <alignment/>
    </xf>
    <xf numFmtId="0" fontId="0" fillId="22" borderId="23" xfId="0" applyFont="1" applyFill="1" applyBorder="1" applyAlignment="1">
      <alignment/>
    </xf>
    <xf numFmtId="0" fontId="0" fillId="22" borderId="0" xfId="0" applyFill="1" applyAlignment="1">
      <alignment/>
    </xf>
    <xf numFmtId="0" fontId="15" fillId="22" borderId="31" xfId="56" applyFont="1" applyFill="1" applyBorder="1">
      <alignment/>
      <protection/>
    </xf>
    <xf numFmtId="168" fontId="0" fillId="22" borderId="14" xfId="0" applyNumberFormat="1" applyFill="1" applyBorder="1" applyAlignment="1">
      <alignment/>
    </xf>
    <xf numFmtId="0" fontId="0" fillId="22" borderId="15" xfId="0" applyFont="1" applyFill="1" applyBorder="1" applyAlignment="1">
      <alignment/>
    </xf>
    <xf numFmtId="0" fontId="15" fillId="0" borderId="31" xfId="56" applyFont="1" applyBorder="1">
      <alignment/>
      <protection/>
    </xf>
    <xf numFmtId="168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0" fontId="15" fillId="0" borderId="24" xfId="56" applyFont="1" applyBorder="1">
      <alignment/>
      <protection/>
    </xf>
    <xf numFmtId="168" fontId="0" fillId="0" borderId="11" xfId="0" applyNumberFormat="1" applyBorder="1" applyAlignment="1">
      <alignment/>
    </xf>
    <xf numFmtId="0" fontId="0" fillId="0" borderId="21" xfId="0" applyFont="1" applyBorder="1" applyAlignment="1">
      <alignment/>
    </xf>
    <xf numFmtId="0" fontId="32" fillId="0" borderId="0" xfId="0" applyFont="1" applyAlignment="1">
      <alignment/>
    </xf>
    <xf numFmtId="0" fontId="0" fillId="0" borderId="32" xfId="0" applyFont="1" applyBorder="1" applyAlignment="1">
      <alignment/>
    </xf>
    <xf numFmtId="0" fontId="21" fillId="0" borderId="33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0" fillId="0" borderId="34" xfId="0" applyFont="1" applyBorder="1" applyAlignment="1">
      <alignment/>
    </xf>
    <xf numFmtId="0" fontId="21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1" fillId="0" borderId="40" xfId="0" applyFont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17" xfId="0" applyFont="1" applyBorder="1" applyAlignment="1">
      <alignment/>
    </xf>
    <xf numFmtId="0" fontId="32" fillId="26" borderId="0" xfId="0" applyFont="1" applyFill="1" applyAlignment="1">
      <alignment vertical="top"/>
    </xf>
    <xf numFmtId="0" fontId="23" fillId="0" borderId="18" xfId="43" applyNumberFormat="1" applyFill="1" applyBorder="1" applyAlignment="1" applyProtection="1">
      <alignment vertical="center"/>
      <protection/>
    </xf>
    <xf numFmtId="0" fontId="24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0" borderId="42" xfId="0" applyFont="1" applyFill="1" applyBorder="1" applyAlignment="1">
      <alignment vertical="center"/>
    </xf>
    <xf numFmtId="14" fontId="0" fillId="0" borderId="18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OKF2004-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defende.vt@gmail.com" TargetMode="External" /><Relationship Id="rId2" Type="http://schemas.openxmlformats.org/officeDocument/2006/relationships/hyperlink" Target="mailto:fireelectric@freemail.hu" TargetMode="External" /><Relationship Id="rId3" Type="http://schemas.openxmlformats.org/officeDocument/2006/relationships/hyperlink" Target="mailto:info@ko-jo.hu" TargetMode="External" /><Relationship Id="rId4" Type="http://schemas.openxmlformats.org/officeDocument/2006/relationships/hyperlink" Target="mailto:frieszsandor@gmail.com" TargetMode="External" /><Relationship Id="rId5" Type="http://schemas.openxmlformats.org/officeDocument/2006/relationships/hyperlink" Target="mailto:tuzvedelmi@ifex.hu" TargetMode="External" /><Relationship Id="rId6" Type="http://schemas.openxmlformats.org/officeDocument/2006/relationships/hyperlink" Target="mailto:mikolasys@t-online.hu" TargetMode="External" /><Relationship Id="rId7" Type="http://schemas.openxmlformats.org/officeDocument/2006/relationships/hyperlink" Target="mailto:piroprev17@piroprev.hu" TargetMode="External" /><Relationship Id="rId8" Type="http://schemas.openxmlformats.org/officeDocument/2006/relationships/hyperlink" Target="mailto:szeifertkft@axelero.hu" TargetMode="External" /><Relationship Id="rId9" Type="http://schemas.openxmlformats.org/officeDocument/2006/relationships/hyperlink" Target="mailto:iska@enternet.hu" TargetMode="External" /><Relationship Id="rId10" Type="http://schemas.openxmlformats.org/officeDocument/2006/relationships/hyperlink" Target="mailto:pallastuzvedelem@index.hu" TargetMode="External" /><Relationship Id="rId11" Type="http://schemas.openxmlformats.org/officeDocument/2006/relationships/hyperlink" Target="mailto:trustcapitalkft@gmail.com" TargetMode="External" /><Relationship Id="rId12" Type="http://schemas.openxmlformats.org/officeDocument/2006/relationships/hyperlink" Target="mailto:info@tuzpajta.hu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pyrocontroll.hu" TargetMode="External" /><Relationship Id="rId2" Type="http://schemas.openxmlformats.org/officeDocument/2006/relationships/hyperlink" Target="mailto:erando@erando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A1">
      <pane xSplit="2" ySplit="2" topLeftCell="W9" activePane="bottomRight" state="frozen"/>
      <selection pane="topLeft" activeCell="A1" sqref="A1"/>
      <selection pane="topRight" activeCell="AF1" sqref="AF1"/>
      <selection pane="bottomLeft" activeCell="A3" sqref="A3"/>
      <selection pane="bottomRight" activeCell="W34" sqref="W34"/>
    </sheetView>
  </sheetViews>
  <sheetFormatPr defaultColWidth="9.33203125" defaultRowHeight="12.75"/>
  <cols>
    <col min="1" max="1" width="5.16015625" style="0" customWidth="1"/>
    <col min="2" max="2" width="41.5" style="0" customWidth="1"/>
    <col min="3" max="3" width="22.66015625" style="0" customWidth="1"/>
    <col min="4" max="4" width="9.16015625" style="0" customWidth="1"/>
    <col min="5" max="5" width="20.66015625" style="0" customWidth="1"/>
    <col min="6" max="6" width="25.5" style="0" customWidth="1"/>
    <col min="7" max="7" width="22.83203125" style="0" customWidth="1"/>
    <col min="8" max="8" width="7.66015625" style="0" customWidth="1"/>
    <col min="9" max="9" width="20.66015625" style="0" customWidth="1"/>
    <col min="10" max="10" width="25.5" style="0" customWidth="1"/>
    <col min="11" max="11" width="41.5" style="0" customWidth="1"/>
    <col min="12" max="12" width="5.66015625" style="0" customWidth="1"/>
    <col min="13" max="13" width="20.66015625" style="0" customWidth="1"/>
    <col min="14" max="14" width="25.5" style="0" customWidth="1"/>
    <col min="15" max="19" width="7.5" style="1" customWidth="1"/>
    <col min="20" max="20" width="16.83203125" style="0" customWidth="1"/>
    <col min="21" max="21" width="11.5" style="0" customWidth="1"/>
    <col min="22" max="22" width="47.16015625" style="2" customWidth="1"/>
    <col min="23" max="23" width="27.66015625" style="0" customWidth="1"/>
    <col min="24" max="24" width="18.16015625" style="0" customWidth="1"/>
    <col min="25" max="26" width="16.66015625" style="0" customWidth="1"/>
    <col min="27" max="27" width="17.66015625" style="1" customWidth="1"/>
    <col min="28" max="28" width="17.5" style="1" customWidth="1"/>
    <col min="29" max="29" width="21.83203125" style="0" customWidth="1"/>
    <col min="30" max="30" width="11.33203125" style="0" customWidth="1"/>
    <col min="31" max="31" width="25.16015625" style="0" customWidth="1"/>
    <col min="32" max="33" width="10.16015625" style="0" customWidth="1"/>
    <col min="34" max="34" width="40.83203125" style="0" customWidth="1"/>
    <col min="35" max="35" width="18.66015625" style="3" customWidth="1"/>
  </cols>
  <sheetData>
    <row r="1" spans="1:35" ht="24.75" customHeight="1">
      <c r="A1" s="135" t="s">
        <v>0</v>
      </c>
      <c r="B1" s="136" t="s">
        <v>1</v>
      </c>
      <c r="C1" s="137" t="s">
        <v>2</v>
      </c>
      <c r="D1" s="138" t="s">
        <v>3</v>
      </c>
      <c r="E1" s="138"/>
      <c r="F1" s="138"/>
      <c r="G1" s="138" t="s">
        <v>4</v>
      </c>
      <c r="H1" s="138"/>
      <c r="I1" s="138"/>
      <c r="J1" s="138"/>
      <c r="K1" s="139" t="s">
        <v>5</v>
      </c>
      <c r="L1" s="140" t="s">
        <v>6</v>
      </c>
      <c r="M1" s="140"/>
      <c r="N1" s="140"/>
      <c r="O1" s="141" t="s">
        <v>7</v>
      </c>
      <c r="P1" s="141"/>
      <c r="Q1" s="141"/>
      <c r="R1" s="141"/>
      <c r="S1" s="141"/>
      <c r="T1" s="136" t="s">
        <v>8</v>
      </c>
      <c r="U1" s="142" t="s">
        <v>9</v>
      </c>
      <c r="V1" s="143" t="s">
        <v>10</v>
      </c>
      <c r="W1" s="142" t="s">
        <v>11</v>
      </c>
      <c r="X1" s="137" t="s">
        <v>12</v>
      </c>
      <c r="Y1" s="137" t="s">
        <v>13</v>
      </c>
      <c r="Z1" s="145" t="s">
        <v>14</v>
      </c>
      <c r="AA1" s="4" t="s">
        <v>15</v>
      </c>
      <c r="AB1" s="4" t="s">
        <v>15</v>
      </c>
      <c r="AC1" s="142" t="s">
        <v>16</v>
      </c>
      <c r="AD1" s="142" t="s">
        <v>17</v>
      </c>
      <c r="AE1" s="142" t="s">
        <v>18</v>
      </c>
      <c r="AF1" s="142" t="s">
        <v>19</v>
      </c>
      <c r="AG1" s="142" t="s">
        <v>20</v>
      </c>
      <c r="AH1" s="142" t="s">
        <v>21</v>
      </c>
      <c r="AI1" s="144" t="s">
        <v>22</v>
      </c>
    </row>
    <row r="2" spans="1:35" ht="19.5" customHeight="1">
      <c r="A2" s="135"/>
      <c r="B2" s="136"/>
      <c r="C2" s="136"/>
      <c r="D2" s="5" t="s">
        <v>23</v>
      </c>
      <c r="E2" s="5" t="s">
        <v>24</v>
      </c>
      <c r="F2" s="5" t="s">
        <v>25</v>
      </c>
      <c r="G2" s="5" t="s">
        <v>26</v>
      </c>
      <c r="H2" s="5" t="s">
        <v>23</v>
      </c>
      <c r="I2" s="5" t="s">
        <v>24</v>
      </c>
      <c r="J2" s="5" t="s">
        <v>25</v>
      </c>
      <c r="K2" s="139"/>
      <c r="L2" s="6" t="s">
        <v>23</v>
      </c>
      <c r="M2" s="6" t="s">
        <v>24</v>
      </c>
      <c r="N2" s="6" t="s">
        <v>25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136"/>
      <c r="U2" s="142"/>
      <c r="V2" s="143"/>
      <c r="W2" s="142"/>
      <c r="X2" s="137"/>
      <c r="Y2" s="137"/>
      <c r="Z2" s="145"/>
      <c r="AA2" s="8" t="s">
        <v>32</v>
      </c>
      <c r="AB2" s="8" t="s">
        <v>33</v>
      </c>
      <c r="AC2" s="142"/>
      <c r="AD2" s="142"/>
      <c r="AE2" s="142"/>
      <c r="AF2" s="142"/>
      <c r="AG2" s="142"/>
      <c r="AH2" s="142"/>
      <c r="AI2" s="144"/>
    </row>
    <row r="3" spans="1:35" s="22" customFormat="1" ht="25.5" customHeight="1">
      <c r="A3" s="9">
        <v>1</v>
      </c>
      <c r="B3" s="10" t="s">
        <v>34</v>
      </c>
      <c r="C3" s="11" t="s">
        <v>35</v>
      </c>
      <c r="D3" s="12">
        <v>1205</v>
      </c>
      <c r="E3" s="13" t="s">
        <v>36</v>
      </c>
      <c r="F3" s="13" t="s">
        <v>37</v>
      </c>
      <c r="G3" s="13" t="s">
        <v>38</v>
      </c>
      <c r="H3" s="13">
        <v>1205</v>
      </c>
      <c r="I3" s="13" t="s">
        <v>36</v>
      </c>
      <c r="J3" s="13" t="s">
        <v>37</v>
      </c>
      <c r="K3" s="11" t="s">
        <v>34</v>
      </c>
      <c r="L3" s="12">
        <v>1205</v>
      </c>
      <c r="M3" s="13" t="s">
        <v>36</v>
      </c>
      <c r="N3" s="13" t="s">
        <v>37</v>
      </c>
      <c r="O3" s="14" t="s">
        <v>39</v>
      </c>
      <c r="P3" s="14" t="s">
        <v>40</v>
      </c>
      <c r="Q3" s="14"/>
      <c r="R3" s="14" t="s">
        <v>41</v>
      </c>
      <c r="S3" s="14"/>
      <c r="T3" s="13" t="s">
        <v>42</v>
      </c>
      <c r="U3" s="13" t="s">
        <v>43</v>
      </c>
      <c r="V3" s="15" t="s">
        <v>44</v>
      </c>
      <c r="W3" s="13" t="s">
        <v>45</v>
      </c>
      <c r="X3" s="14" t="s">
        <v>46</v>
      </c>
      <c r="Y3" s="14" t="s">
        <v>47</v>
      </c>
      <c r="Z3" s="14" t="s">
        <v>48</v>
      </c>
      <c r="AA3" s="16">
        <v>14</v>
      </c>
      <c r="AB3" s="16" t="s">
        <v>49</v>
      </c>
      <c r="AC3" s="17">
        <v>470</v>
      </c>
      <c r="AD3" s="18" t="s">
        <v>50</v>
      </c>
      <c r="AE3" s="13" t="s">
        <v>51</v>
      </c>
      <c r="AF3" s="19">
        <v>40591</v>
      </c>
      <c r="AG3" s="19">
        <v>41686</v>
      </c>
      <c r="AH3" s="20"/>
      <c r="AI3" s="21" t="s">
        <v>52</v>
      </c>
    </row>
    <row r="4" spans="1:35" s="22" customFormat="1" ht="25.5" customHeight="1">
      <c r="A4" s="9">
        <v>2</v>
      </c>
      <c r="B4" s="10" t="s">
        <v>53</v>
      </c>
      <c r="C4" s="11" t="s">
        <v>35</v>
      </c>
      <c r="D4" s="12">
        <v>1096</v>
      </c>
      <c r="E4" s="13" t="s">
        <v>36</v>
      </c>
      <c r="F4" s="13" t="s">
        <v>54</v>
      </c>
      <c r="G4" s="13" t="s">
        <v>55</v>
      </c>
      <c r="H4" s="13">
        <v>3100</v>
      </c>
      <c r="I4" s="13" t="s">
        <v>56</v>
      </c>
      <c r="J4" s="13" t="s">
        <v>57</v>
      </c>
      <c r="K4" s="11" t="s">
        <v>53</v>
      </c>
      <c r="L4" s="12">
        <v>1096</v>
      </c>
      <c r="M4" s="13" t="s">
        <v>36</v>
      </c>
      <c r="N4" s="13" t="s">
        <v>54</v>
      </c>
      <c r="O4" s="14" t="s">
        <v>39</v>
      </c>
      <c r="P4" s="14" t="s">
        <v>40</v>
      </c>
      <c r="Q4" s="14"/>
      <c r="R4" s="14"/>
      <c r="S4" s="14"/>
      <c r="T4" s="13" t="s">
        <v>58</v>
      </c>
      <c r="U4" s="13"/>
      <c r="V4" s="15" t="s">
        <v>59</v>
      </c>
      <c r="W4" s="13" t="s">
        <v>60</v>
      </c>
      <c r="X4" s="14" t="s">
        <v>46</v>
      </c>
      <c r="Y4" s="14" t="s">
        <v>47</v>
      </c>
      <c r="Z4" s="14" t="s">
        <v>61</v>
      </c>
      <c r="AA4" s="16">
        <v>174</v>
      </c>
      <c r="AB4" s="16" t="s">
        <v>62</v>
      </c>
      <c r="AC4" s="17">
        <v>707</v>
      </c>
      <c r="AD4" s="18" t="s">
        <v>63</v>
      </c>
      <c r="AE4" s="13" t="s">
        <v>64</v>
      </c>
      <c r="AF4" s="19">
        <v>40891</v>
      </c>
      <c r="AG4" s="19">
        <v>41987</v>
      </c>
      <c r="AH4" s="20"/>
      <c r="AI4" s="21" t="s">
        <v>56</v>
      </c>
    </row>
    <row r="5" spans="1:35" s="22" customFormat="1" ht="25.5" customHeight="1">
      <c r="A5" s="9">
        <v>3</v>
      </c>
      <c r="B5" s="10" t="s">
        <v>65</v>
      </c>
      <c r="C5" s="11" t="s">
        <v>35</v>
      </c>
      <c r="D5" s="12">
        <v>1132</v>
      </c>
      <c r="E5" s="13" t="s">
        <v>36</v>
      </c>
      <c r="F5" s="13" t="s">
        <v>66</v>
      </c>
      <c r="G5" s="13" t="s">
        <v>38</v>
      </c>
      <c r="H5" s="13">
        <v>1036</v>
      </c>
      <c r="I5" s="13" t="s">
        <v>36</v>
      </c>
      <c r="J5" s="13" t="s">
        <v>67</v>
      </c>
      <c r="K5" s="11" t="s">
        <v>68</v>
      </c>
      <c r="L5" s="12">
        <v>1132</v>
      </c>
      <c r="M5" s="13" t="s">
        <v>36</v>
      </c>
      <c r="N5" s="13" t="s">
        <v>66</v>
      </c>
      <c r="O5" s="14" t="s">
        <v>39</v>
      </c>
      <c r="P5" s="14"/>
      <c r="Q5" s="14"/>
      <c r="R5" s="14"/>
      <c r="S5" s="14"/>
      <c r="T5" s="11" t="s">
        <v>69</v>
      </c>
      <c r="U5" s="11"/>
      <c r="V5" s="15" t="s">
        <v>70</v>
      </c>
      <c r="W5" s="11" t="s">
        <v>71</v>
      </c>
      <c r="X5" s="23" t="s">
        <v>72</v>
      </c>
      <c r="Y5" s="14" t="s">
        <v>47</v>
      </c>
      <c r="Z5" s="14" t="s">
        <v>73</v>
      </c>
      <c r="AA5" s="16">
        <v>5</v>
      </c>
      <c r="AB5" s="12" t="s">
        <v>74</v>
      </c>
      <c r="AC5" s="17">
        <v>606</v>
      </c>
      <c r="AD5" s="24">
        <v>39274</v>
      </c>
      <c r="AE5" s="13"/>
      <c r="AF5" s="13"/>
      <c r="AG5" s="13"/>
      <c r="AH5" s="20"/>
      <c r="AI5" s="21" t="s">
        <v>75</v>
      </c>
    </row>
    <row r="6" spans="1:35" s="22" customFormat="1" ht="25.5" customHeight="1">
      <c r="A6" s="9">
        <v>4</v>
      </c>
      <c r="B6" s="10" t="s">
        <v>76</v>
      </c>
      <c r="C6" s="11" t="s">
        <v>35</v>
      </c>
      <c r="D6" s="12">
        <v>1037</v>
      </c>
      <c r="E6" s="13" t="s">
        <v>36</v>
      </c>
      <c r="F6" s="13" t="s">
        <v>77</v>
      </c>
      <c r="G6" s="13" t="s">
        <v>38</v>
      </c>
      <c r="H6" s="12">
        <v>1037</v>
      </c>
      <c r="I6" s="13" t="s">
        <v>36</v>
      </c>
      <c r="J6" s="13" t="s">
        <v>77</v>
      </c>
      <c r="K6" s="11" t="s">
        <v>76</v>
      </c>
      <c r="L6" s="12">
        <v>1037</v>
      </c>
      <c r="M6" s="13" t="s">
        <v>36</v>
      </c>
      <c r="N6" s="13" t="s">
        <v>77</v>
      </c>
      <c r="O6" s="14" t="s">
        <v>39</v>
      </c>
      <c r="P6" s="14" t="s">
        <v>40</v>
      </c>
      <c r="Q6" s="14"/>
      <c r="R6" s="14" t="s">
        <v>41</v>
      </c>
      <c r="S6" s="14"/>
      <c r="T6" s="11" t="s">
        <v>483</v>
      </c>
      <c r="U6" s="11" t="s">
        <v>484</v>
      </c>
      <c r="V6" s="15" t="s">
        <v>78</v>
      </c>
      <c r="W6" s="11" t="s">
        <v>79</v>
      </c>
      <c r="X6" s="23" t="s">
        <v>46</v>
      </c>
      <c r="Y6" s="14" t="s">
        <v>47</v>
      </c>
      <c r="Z6" s="14" t="s">
        <v>80</v>
      </c>
      <c r="AA6" s="25" t="s">
        <v>81</v>
      </c>
      <c r="AB6" s="12" t="s">
        <v>82</v>
      </c>
      <c r="AC6" s="17">
        <v>613</v>
      </c>
      <c r="AD6" s="24">
        <v>40934</v>
      </c>
      <c r="AE6" s="13" t="s">
        <v>83</v>
      </c>
      <c r="AF6" s="24">
        <v>40484</v>
      </c>
      <c r="AG6" s="24">
        <v>41565</v>
      </c>
      <c r="AH6" s="20" t="s">
        <v>84</v>
      </c>
      <c r="AI6" s="21" t="s">
        <v>75</v>
      </c>
    </row>
    <row r="7" spans="1:35" s="22" customFormat="1" ht="25.5" customHeight="1">
      <c r="A7" s="9">
        <v>5</v>
      </c>
      <c r="B7" s="10" t="s">
        <v>85</v>
      </c>
      <c r="C7" s="11" t="s">
        <v>35</v>
      </c>
      <c r="D7" s="12">
        <v>1047</v>
      </c>
      <c r="E7" s="13" t="s">
        <v>36</v>
      </c>
      <c r="F7" s="13" t="s">
        <v>86</v>
      </c>
      <c r="G7" s="13" t="s">
        <v>38</v>
      </c>
      <c r="H7" s="12">
        <v>1047</v>
      </c>
      <c r="I7" s="13" t="s">
        <v>36</v>
      </c>
      <c r="J7" s="13" t="s">
        <v>86</v>
      </c>
      <c r="K7" s="11" t="s">
        <v>85</v>
      </c>
      <c r="L7" s="12">
        <v>1047</v>
      </c>
      <c r="M7" s="13" t="s">
        <v>36</v>
      </c>
      <c r="N7" s="13" t="s">
        <v>86</v>
      </c>
      <c r="O7" s="14" t="s">
        <v>39</v>
      </c>
      <c r="P7" s="14" t="s">
        <v>40</v>
      </c>
      <c r="Q7" s="14"/>
      <c r="R7" s="14"/>
      <c r="S7" s="14"/>
      <c r="T7" s="13" t="s">
        <v>87</v>
      </c>
      <c r="U7" s="13" t="s">
        <v>88</v>
      </c>
      <c r="V7" s="15" t="s">
        <v>89</v>
      </c>
      <c r="W7" s="13" t="s">
        <v>90</v>
      </c>
      <c r="X7" s="14" t="s">
        <v>46</v>
      </c>
      <c r="Y7" s="14" t="s">
        <v>47</v>
      </c>
      <c r="Z7" s="14" t="s">
        <v>91</v>
      </c>
      <c r="AA7" s="16">
        <v>12</v>
      </c>
      <c r="AB7" s="16" t="s">
        <v>92</v>
      </c>
      <c r="AC7" s="17">
        <v>748</v>
      </c>
      <c r="AD7" s="26"/>
      <c r="AE7" s="13"/>
      <c r="AF7" s="19"/>
      <c r="AG7" s="19"/>
      <c r="AH7" s="20"/>
      <c r="AI7" s="21" t="s">
        <v>93</v>
      </c>
    </row>
    <row r="8" spans="1:35" s="22" customFormat="1" ht="38.25">
      <c r="A8" s="9">
        <v>7</v>
      </c>
      <c r="B8" s="10" t="s">
        <v>109</v>
      </c>
      <c r="C8" s="11" t="s">
        <v>35</v>
      </c>
      <c r="D8" s="12">
        <v>1182</v>
      </c>
      <c r="E8" s="13" t="s">
        <v>36</v>
      </c>
      <c r="F8" s="13" t="s">
        <v>110</v>
      </c>
      <c r="G8" s="13" t="s">
        <v>38</v>
      </c>
      <c r="H8" s="12">
        <v>1182</v>
      </c>
      <c r="I8" s="13" t="s">
        <v>36</v>
      </c>
      <c r="J8" s="13" t="s">
        <v>110</v>
      </c>
      <c r="K8" s="11" t="s">
        <v>111</v>
      </c>
      <c r="L8" s="12">
        <v>1182</v>
      </c>
      <c r="M8" s="13" t="s">
        <v>36</v>
      </c>
      <c r="N8" s="13" t="s">
        <v>110</v>
      </c>
      <c r="O8" s="14" t="s">
        <v>39</v>
      </c>
      <c r="P8" s="14"/>
      <c r="Q8" s="14"/>
      <c r="R8" s="14"/>
      <c r="S8" s="14"/>
      <c r="T8" s="13" t="s">
        <v>112</v>
      </c>
      <c r="U8" s="13"/>
      <c r="V8" s="15" t="s">
        <v>113</v>
      </c>
      <c r="W8" s="13" t="s">
        <v>114</v>
      </c>
      <c r="X8" s="14" t="s">
        <v>46</v>
      </c>
      <c r="Y8" s="14" t="s">
        <v>47</v>
      </c>
      <c r="Z8" s="14" t="s">
        <v>115</v>
      </c>
      <c r="AA8" s="16">
        <v>172</v>
      </c>
      <c r="AB8" s="16" t="s">
        <v>116</v>
      </c>
      <c r="AC8" s="17">
        <v>808</v>
      </c>
      <c r="AD8" s="26" t="s">
        <v>117</v>
      </c>
      <c r="AE8" s="13" t="s">
        <v>118</v>
      </c>
      <c r="AF8" s="19"/>
      <c r="AG8" s="19">
        <v>41820</v>
      </c>
      <c r="AH8" s="20" t="s">
        <v>119</v>
      </c>
      <c r="AI8" s="21" t="s">
        <v>52</v>
      </c>
    </row>
    <row r="9" spans="1:35" s="22" customFormat="1" ht="25.5" customHeight="1">
      <c r="A9" s="9">
        <v>8</v>
      </c>
      <c r="B9" s="10" t="s">
        <v>120</v>
      </c>
      <c r="C9" s="11" t="s">
        <v>35</v>
      </c>
      <c r="D9" s="12">
        <v>1201</v>
      </c>
      <c r="E9" s="13" t="s">
        <v>36</v>
      </c>
      <c r="F9" s="13" t="s">
        <v>121</v>
      </c>
      <c r="G9" s="13" t="s">
        <v>38</v>
      </c>
      <c r="H9" s="12">
        <v>1201</v>
      </c>
      <c r="I9" s="13" t="s">
        <v>36</v>
      </c>
      <c r="J9" s="13" t="s">
        <v>121</v>
      </c>
      <c r="K9" s="11" t="s">
        <v>120</v>
      </c>
      <c r="L9" s="12">
        <v>1201</v>
      </c>
      <c r="M9" s="13" t="s">
        <v>36</v>
      </c>
      <c r="N9" s="13" t="s">
        <v>121</v>
      </c>
      <c r="O9" s="14" t="s">
        <v>39</v>
      </c>
      <c r="P9" s="14" t="s">
        <v>40</v>
      </c>
      <c r="Q9" s="14" t="s">
        <v>122</v>
      </c>
      <c r="R9" s="14"/>
      <c r="S9" s="14"/>
      <c r="T9" s="13" t="s">
        <v>123</v>
      </c>
      <c r="U9" s="13"/>
      <c r="V9" s="15" t="s">
        <v>124</v>
      </c>
      <c r="W9" s="13" t="s">
        <v>125</v>
      </c>
      <c r="X9" s="14" t="s">
        <v>46</v>
      </c>
      <c r="Y9" s="14" t="s">
        <v>47</v>
      </c>
      <c r="Z9" s="14" t="s">
        <v>126</v>
      </c>
      <c r="AA9" s="16">
        <v>13</v>
      </c>
      <c r="AB9" s="16" t="s">
        <v>127</v>
      </c>
      <c r="AC9" s="17">
        <v>815</v>
      </c>
      <c r="AD9" s="24">
        <v>39309</v>
      </c>
      <c r="AE9" s="13"/>
      <c r="AF9" s="19"/>
      <c r="AG9" s="19"/>
      <c r="AH9" s="20"/>
      <c r="AI9" s="21" t="s">
        <v>52</v>
      </c>
    </row>
    <row r="10" spans="1:35" s="22" customFormat="1" ht="25.5" customHeight="1">
      <c r="A10" s="9">
        <v>9</v>
      </c>
      <c r="B10" s="10" t="s">
        <v>128</v>
      </c>
      <c r="C10" s="11" t="s">
        <v>35</v>
      </c>
      <c r="D10" s="12">
        <v>1143</v>
      </c>
      <c r="E10" s="13" t="s">
        <v>36</v>
      </c>
      <c r="F10" s="13" t="s">
        <v>129</v>
      </c>
      <c r="G10" s="13" t="s">
        <v>130</v>
      </c>
      <c r="H10" s="12">
        <v>2118</v>
      </c>
      <c r="I10" s="13" t="s">
        <v>131</v>
      </c>
      <c r="J10" s="13" t="s">
        <v>132</v>
      </c>
      <c r="K10" s="11" t="s">
        <v>128</v>
      </c>
      <c r="L10" s="12">
        <v>1143</v>
      </c>
      <c r="M10" s="13" t="s">
        <v>36</v>
      </c>
      <c r="N10" s="13" t="s">
        <v>129</v>
      </c>
      <c r="O10" s="14" t="s">
        <v>39</v>
      </c>
      <c r="P10" s="14" t="s">
        <v>40</v>
      </c>
      <c r="Q10" s="14"/>
      <c r="R10" s="14" t="s">
        <v>41</v>
      </c>
      <c r="S10" s="14"/>
      <c r="T10" s="11" t="s">
        <v>133</v>
      </c>
      <c r="U10" s="11"/>
      <c r="V10" s="15" t="s">
        <v>134</v>
      </c>
      <c r="W10" s="13" t="s">
        <v>135</v>
      </c>
      <c r="X10" s="14" t="s">
        <v>136</v>
      </c>
      <c r="Y10" s="14" t="s">
        <v>47</v>
      </c>
      <c r="Z10" s="38" t="s">
        <v>137</v>
      </c>
      <c r="AA10" s="16">
        <v>102</v>
      </c>
      <c r="AB10" s="16" t="s">
        <v>138</v>
      </c>
      <c r="AC10" s="17">
        <v>227</v>
      </c>
      <c r="AD10" s="39"/>
      <c r="AE10" s="13" t="s">
        <v>139</v>
      </c>
      <c r="AF10" s="24">
        <v>40919</v>
      </c>
      <c r="AG10" s="19">
        <v>41227</v>
      </c>
      <c r="AH10" s="20"/>
      <c r="AI10" s="21" t="s">
        <v>140</v>
      </c>
    </row>
    <row r="11" spans="1:35" s="22" customFormat="1" ht="25.5" customHeight="1">
      <c r="A11" s="9">
        <v>10</v>
      </c>
      <c r="B11" s="10" t="s">
        <v>141</v>
      </c>
      <c r="C11" s="11" t="s">
        <v>35</v>
      </c>
      <c r="D11" s="12">
        <v>1112</v>
      </c>
      <c r="E11" s="13" t="s">
        <v>36</v>
      </c>
      <c r="F11" s="13" t="s">
        <v>142</v>
      </c>
      <c r="G11" s="13" t="s">
        <v>38</v>
      </c>
      <c r="H11" s="12">
        <v>1112</v>
      </c>
      <c r="I11" s="13" t="s">
        <v>36</v>
      </c>
      <c r="J11" s="13" t="s">
        <v>143</v>
      </c>
      <c r="K11" s="11" t="s">
        <v>141</v>
      </c>
      <c r="L11" s="12">
        <v>1112</v>
      </c>
      <c r="M11" s="13" t="s">
        <v>36</v>
      </c>
      <c r="N11" s="13" t="s">
        <v>142</v>
      </c>
      <c r="O11" s="14" t="s">
        <v>39</v>
      </c>
      <c r="P11" s="14" t="s">
        <v>40</v>
      </c>
      <c r="Q11" s="14"/>
      <c r="R11" s="14" t="s">
        <v>41</v>
      </c>
      <c r="S11" s="14"/>
      <c r="T11" s="13" t="s">
        <v>144</v>
      </c>
      <c r="U11" s="13" t="s">
        <v>145</v>
      </c>
      <c r="V11" s="15" t="s">
        <v>146</v>
      </c>
      <c r="W11" s="13" t="s">
        <v>147</v>
      </c>
      <c r="X11" s="14" t="s">
        <v>46</v>
      </c>
      <c r="Y11" s="14" t="s">
        <v>47</v>
      </c>
      <c r="Z11" s="14" t="s">
        <v>148</v>
      </c>
      <c r="AA11" s="16">
        <v>176</v>
      </c>
      <c r="AB11" s="16" t="s">
        <v>149</v>
      </c>
      <c r="AC11" s="17">
        <v>892</v>
      </c>
      <c r="AD11" s="24">
        <v>39193</v>
      </c>
      <c r="AE11" s="13" t="s">
        <v>150</v>
      </c>
      <c r="AF11" s="19">
        <v>39167</v>
      </c>
      <c r="AG11" s="19">
        <v>40238</v>
      </c>
      <c r="AH11" s="20"/>
      <c r="AI11" s="21" t="s">
        <v>151</v>
      </c>
    </row>
    <row r="12" spans="1:35" s="22" customFormat="1" ht="25.5" customHeight="1">
      <c r="A12" s="9">
        <v>12</v>
      </c>
      <c r="B12" s="10" t="s">
        <v>163</v>
      </c>
      <c r="C12" s="11" t="s">
        <v>35</v>
      </c>
      <c r="D12" s="12">
        <v>1072</v>
      </c>
      <c r="E12" s="13" t="s">
        <v>36</v>
      </c>
      <c r="F12" s="13" t="s">
        <v>164</v>
      </c>
      <c r="G12" s="13" t="s">
        <v>165</v>
      </c>
      <c r="H12" s="12">
        <v>3533</v>
      </c>
      <c r="I12" s="13" t="s">
        <v>166</v>
      </c>
      <c r="J12" s="13" t="s">
        <v>167</v>
      </c>
      <c r="K12" s="11" t="s">
        <v>163</v>
      </c>
      <c r="L12" s="12">
        <v>1072</v>
      </c>
      <c r="M12" s="13" t="s">
        <v>36</v>
      </c>
      <c r="N12" s="13" t="s">
        <v>164</v>
      </c>
      <c r="O12" s="14" t="s">
        <v>39</v>
      </c>
      <c r="P12" s="14"/>
      <c r="Q12" s="14"/>
      <c r="R12" s="14"/>
      <c r="S12" s="14"/>
      <c r="T12" s="11" t="s">
        <v>168</v>
      </c>
      <c r="U12" s="13"/>
      <c r="V12" s="15" t="s">
        <v>169</v>
      </c>
      <c r="W12" s="13" t="s">
        <v>170</v>
      </c>
      <c r="X12" s="14" t="s">
        <v>171</v>
      </c>
      <c r="Y12" s="14" t="s">
        <v>47</v>
      </c>
      <c r="Z12" s="14" t="s">
        <v>172</v>
      </c>
      <c r="AA12" s="12">
        <v>185</v>
      </c>
      <c r="AB12" s="12" t="s">
        <v>173</v>
      </c>
      <c r="AC12" s="17">
        <v>865</v>
      </c>
      <c r="AD12" s="13"/>
      <c r="AE12" s="13"/>
      <c r="AF12" s="13"/>
      <c r="AG12" s="13"/>
      <c r="AH12" s="20" t="s">
        <v>174</v>
      </c>
      <c r="AI12" s="21" t="s">
        <v>166</v>
      </c>
    </row>
    <row r="13" spans="1:35" s="22" customFormat="1" ht="25.5" customHeight="1">
      <c r="A13" s="9">
        <v>13</v>
      </c>
      <c r="B13" s="10" t="s">
        <v>175</v>
      </c>
      <c r="C13" s="11" t="s">
        <v>35</v>
      </c>
      <c r="D13" s="12">
        <v>1152</v>
      </c>
      <c r="E13" s="13" t="s">
        <v>36</v>
      </c>
      <c r="F13" s="13" t="s">
        <v>176</v>
      </c>
      <c r="G13" s="13" t="s">
        <v>96</v>
      </c>
      <c r="H13" s="12">
        <v>3231</v>
      </c>
      <c r="I13" s="13" t="s">
        <v>177</v>
      </c>
      <c r="J13" s="13" t="s">
        <v>178</v>
      </c>
      <c r="K13" s="11" t="s">
        <v>175</v>
      </c>
      <c r="L13" s="12">
        <v>1152</v>
      </c>
      <c r="M13" s="13" t="s">
        <v>36</v>
      </c>
      <c r="N13" s="13" t="s">
        <v>176</v>
      </c>
      <c r="O13" s="14" t="s">
        <v>39</v>
      </c>
      <c r="P13" s="14" t="s">
        <v>40</v>
      </c>
      <c r="Q13" s="14"/>
      <c r="R13" s="14" t="s">
        <v>41</v>
      </c>
      <c r="S13" s="14"/>
      <c r="T13" s="11" t="s">
        <v>179</v>
      </c>
      <c r="U13" s="13" t="s">
        <v>180</v>
      </c>
      <c r="V13" s="15" t="s">
        <v>181</v>
      </c>
      <c r="W13" s="13" t="s">
        <v>182</v>
      </c>
      <c r="X13" s="14" t="s">
        <v>46</v>
      </c>
      <c r="Y13" s="14" t="s">
        <v>47</v>
      </c>
      <c r="Z13" s="14" t="s">
        <v>183</v>
      </c>
      <c r="AA13" s="16">
        <v>71</v>
      </c>
      <c r="AB13" s="16" t="s">
        <v>184</v>
      </c>
      <c r="AC13" s="17">
        <v>987</v>
      </c>
      <c r="AD13" s="26" t="s">
        <v>185</v>
      </c>
      <c r="AE13" s="13" t="s">
        <v>186</v>
      </c>
      <c r="AF13" s="19">
        <v>40941</v>
      </c>
      <c r="AG13" s="19">
        <v>42030</v>
      </c>
      <c r="AH13" s="20" t="s">
        <v>187</v>
      </c>
      <c r="AI13" s="21" t="s">
        <v>108</v>
      </c>
    </row>
    <row r="14" spans="1:35" s="22" customFormat="1" ht="25.5" customHeight="1">
      <c r="A14" s="9">
        <v>14</v>
      </c>
      <c r="B14" s="10" t="s">
        <v>188</v>
      </c>
      <c r="C14" s="11" t="s">
        <v>35</v>
      </c>
      <c r="D14" s="12">
        <v>1044</v>
      </c>
      <c r="E14" s="13" t="s">
        <v>36</v>
      </c>
      <c r="F14" s="13" t="s">
        <v>189</v>
      </c>
      <c r="G14" s="13" t="s">
        <v>38</v>
      </c>
      <c r="H14" s="12">
        <v>1044</v>
      </c>
      <c r="I14" s="13" t="s">
        <v>36</v>
      </c>
      <c r="J14" s="13" t="s">
        <v>190</v>
      </c>
      <c r="K14" s="11" t="s">
        <v>188</v>
      </c>
      <c r="L14" s="12">
        <v>1044</v>
      </c>
      <c r="M14" s="13" t="s">
        <v>36</v>
      </c>
      <c r="N14" s="13" t="s">
        <v>189</v>
      </c>
      <c r="O14" s="14" t="s">
        <v>39</v>
      </c>
      <c r="P14" s="14" t="s">
        <v>40</v>
      </c>
      <c r="Q14" s="14"/>
      <c r="R14" s="14"/>
      <c r="S14" s="14"/>
      <c r="T14" s="11" t="s">
        <v>191</v>
      </c>
      <c r="U14" s="11" t="s">
        <v>192</v>
      </c>
      <c r="V14" s="15" t="s">
        <v>193</v>
      </c>
      <c r="W14" s="13" t="s">
        <v>194</v>
      </c>
      <c r="X14" s="23">
        <v>40219</v>
      </c>
      <c r="Y14" s="14" t="s">
        <v>47</v>
      </c>
      <c r="Z14" s="14" t="s">
        <v>195</v>
      </c>
      <c r="AA14" s="12">
        <v>186</v>
      </c>
      <c r="AB14" s="12" t="s">
        <v>196</v>
      </c>
      <c r="AC14" s="17">
        <v>933</v>
      </c>
      <c r="AD14" s="24">
        <v>40779</v>
      </c>
      <c r="AE14" s="13" t="s">
        <v>197</v>
      </c>
      <c r="AF14" s="24">
        <v>40144</v>
      </c>
      <c r="AG14" s="24">
        <v>40965</v>
      </c>
      <c r="AH14" s="20"/>
      <c r="AI14" s="21" t="s">
        <v>93</v>
      </c>
    </row>
    <row r="15" spans="1:35" s="22" customFormat="1" ht="25.5" customHeight="1">
      <c r="A15" s="9">
        <v>15</v>
      </c>
      <c r="B15" s="10" t="s">
        <v>198</v>
      </c>
      <c r="C15" s="11" t="s">
        <v>35</v>
      </c>
      <c r="D15" s="12">
        <v>1026</v>
      </c>
      <c r="E15" s="13" t="s">
        <v>36</v>
      </c>
      <c r="F15" s="13" t="s">
        <v>199</v>
      </c>
      <c r="G15" s="13" t="s">
        <v>38</v>
      </c>
      <c r="H15" s="12">
        <v>1026</v>
      </c>
      <c r="I15" s="13" t="s">
        <v>36</v>
      </c>
      <c r="J15" s="13" t="s">
        <v>199</v>
      </c>
      <c r="K15" s="11" t="s">
        <v>200</v>
      </c>
      <c r="L15" s="12">
        <v>1026</v>
      </c>
      <c r="M15" s="13" t="s">
        <v>36</v>
      </c>
      <c r="N15" s="13" t="s">
        <v>199</v>
      </c>
      <c r="O15" s="14" t="s">
        <v>39</v>
      </c>
      <c r="P15" s="14"/>
      <c r="Q15" s="14"/>
      <c r="R15" s="14"/>
      <c r="S15" s="14"/>
      <c r="T15" s="13" t="s">
        <v>201</v>
      </c>
      <c r="U15" s="13" t="s">
        <v>202</v>
      </c>
      <c r="V15" s="15" t="s">
        <v>203</v>
      </c>
      <c r="W15" s="13" t="s">
        <v>204</v>
      </c>
      <c r="X15" s="14" t="s">
        <v>46</v>
      </c>
      <c r="Y15" s="14" t="s">
        <v>47</v>
      </c>
      <c r="Z15" s="14" t="s">
        <v>205</v>
      </c>
      <c r="AA15" s="16">
        <v>15</v>
      </c>
      <c r="AB15" s="16" t="s">
        <v>206</v>
      </c>
      <c r="AC15" s="17">
        <v>974</v>
      </c>
      <c r="AD15" s="26" t="s">
        <v>207</v>
      </c>
      <c r="AE15" s="13" t="s">
        <v>208</v>
      </c>
      <c r="AF15" s="19">
        <v>40655</v>
      </c>
      <c r="AG15" s="19">
        <v>41750</v>
      </c>
      <c r="AH15" s="20"/>
      <c r="AI15" s="21" t="s">
        <v>75</v>
      </c>
    </row>
    <row r="16" spans="1:35" s="22" customFormat="1" ht="25.5" customHeight="1">
      <c r="A16" s="9">
        <v>16</v>
      </c>
      <c r="B16" s="45" t="s">
        <v>209</v>
      </c>
      <c r="C16" s="11" t="s">
        <v>35</v>
      </c>
      <c r="D16" s="46">
        <v>1155</v>
      </c>
      <c r="E16" s="47" t="s">
        <v>36</v>
      </c>
      <c r="F16" s="47" t="s">
        <v>210</v>
      </c>
      <c r="G16" s="13" t="s">
        <v>38</v>
      </c>
      <c r="H16" s="12">
        <v>1155</v>
      </c>
      <c r="I16" s="13" t="s">
        <v>211</v>
      </c>
      <c r="J16" s="13" t="s">
        <v>212</v>
      </c>
      <c r="K16" s="48" t="s">
        <v>209</v>
      </c>
      <c r="L16" s="46">
        <v>1155</v>
      </c>
      <c r="M16" s="47" t="s">
        <v>36</v>
      </c>
      <c r="N16" s="47" t="s">
        <v>210</v>
      </c>
      <c r="O16" s="49" t="s">
        <v>39</v>
      </c>
      <c r="P16" s="49"/>
      <c r="Q16" s="49"/>
      <c r="R16" s="49"/>
      <c r="S16" s="49"/>
      <c r="T16" s="47" t="s">
        <v>213</v>
      </c>
      <c r="U16" s="47" t="s">
        <v>214</v>
      </c>
      <c r="V16" s="15" t="s">
        <v>215</v>
      </c>
      <c r="W16" s="47" t="s">
        <v>216</v>
      </c>
      <c r="X16" s="49" t="s">
        <v>46</v>
      </c>
      <c r="Y16" s="49" t="s">
        <v>47</v>
      </c>
      <c r="Z16" s="14" t="s">
        <v>217</v>
      </c>
      <c r="AA16" s="50">
        <v>4</v>
      </c>
      <c r="AB16" s="50" t="s">
        <v>218</v>
      </c>
      <c r="AC16" s="17">
        <v>765</v>
      </c>
      <c r="AD16" s="51">
        <v>40710</v>
      </c>
      <c r="AE16" s="47" t="s">
        <v>219</v>
      </c>
      <c r="AF16" s="52"/>
      <c r="AG16" s="52">
        <v>40738</v>
      </c>
      <c r="AH16" s="20"/>
      <c r="AI16" s="21" t="s">
        <v>93</v>
      </c>
    </row>
    <row r="17" spans="1:35" s="22" customFormat="1" ht="25.5" customHeight="1">
      <c r="A17" s="9">
        <v>17</v>
      </c>
      <c r="B17" s="10" t="s">
        <v>220</v>
      </c>
      <c r="C17" s="11" t="s">
        <v>35</v>
      </c>
      <c r="D17" s="12">
        <v>1116</v>
      </c>
      <c r="E17" s="13" t="s">
        <v>36</v>
      </c>
      <c r="F17" s="13" t="s">
        <v>221</v>
      </c>
      <c r="G17" s="13" t="s">
        <v>38</v>
      </c>
      <c r="H17" s="12">
        <v>1116</v>
      </c>
      <c r="I17" s="13" t="s">
        <v>36</v>
      </c>
      <c r="J17" s="13" t="s">
        <v>221</v>
      </c>
      <c r="K17" s="11" t="s">
        <v>220</v>
      </c>
      <c r="L17" s="12">
        <v>1116</v>
      </c>
      <c r="M17" s="13" t="s">
        <v>36</v>
      </c>
      <c r="N17" s="13" t="s">
        <v>221</v>
      </c>
      <c r="O17" s="14" t="s">
        <v>39</v>
      </c>
      <c r="P17" s="14" t="s">
        <v>40</v>
      </c>
      <c r="Q17" s="14" t="s">
        <v>122</v>
      </c>
      <c r="R17" s="14" t="s">
        <v>41</v>
      </c>
      <c r="S17" s="14"/>
      <c r="T17" s="11" t="s">
        <v>222</v>
      </c>
      <c r="U17" s="13" t="s">
        <v>223</v>
      </c>
      <c r="V17" s="15" t="s">
        <v>224</v>
      </c>
      <c r="W17" s="13" t="s">
        <v>225</v>
      </c>
      <c r="X17" s="14" t="s">
        <v>46</v>
      </c>
      <c r="Y17" s="14" t="s">
        <v>47</v>
      </c>
      <c r="Z17" s="14" t="s">
        <v>226</v>
      </c>
      <c r="AA17" s="16">
        <v>7</v>
      </c>
      <c r="AB17" s="16" t="s">
        <v>227</v>
      </c>
      <c r="AC17" s="17">
        <v>795</v>
      </c>
      <c r="AD17" s="26"/>
      <c r="AE17" s="53"/>
      <c r="AF17" s="19"/>
      <c r="AG17" s="19"/>
      <c r="AH17" s="20" t="s">
        <v>228</v>
      </c>
      <c r="AI17" s="21" t="s">
        <v>151</v>
      </c>
    </row>
    <row r="18" spans="1:35" s="22" customFormat="1" ht="25.5" customHeight="1">
      <c r="A18" s="9">
        <v>18</v>
      </c>
      <c r="B18" s="10" t="s">
        <v>229</v>
      </c>
      <c r="C18" s="11" t="s">
        <v>35</v>
      </c>
      <c r="D18" s="12">
        <v>1122</v>
      </c>
      <c r="E18" s="13" t="s">
        <v>36</v>
      </c>
      <c r="F18" s="13" t="s">
        <v>230</v>
      </c>
      <c r="G18" s="13" t="s">
        <v>130</v>
      </c>
      <c r="H18" s="12">
        <v>2083</v>
      </c>
      <c r="I18" s="13" t="s">
        <v>231</v>
      </c>
      <c r="J18" s="13" t="s">
        <v>232</v>
      </c>
      <c r="K18" s="11" t="s">
        <v>229</v>
      </c>
      <c r="L18" s="12">
        <v>1122</v>
      </c>
      <c r="M18" s="13" t="s">
        <v>36</v>
      </c>
      <c r="N18" s="13" t="s">
        <v>230</v>
      </c>
      <c r="O18" s="14" t="s">
        <v>39</v>
      </c>
      <c r="P18" s="14" t="s">
        <v>40</v>
      </c>
      <c r="Q18" s="14"/>
      <c r="R18" s="14"/>
      <c r="S18" s="14"/>
      <c r="T18" s="13" t="s">
        <v>233</v>
      </c>
      <c r="U18" s="13" t="s">
        <v>234</v>
      </c>
      <c r="V18" s="15" t="s">
        <v>235</v>
      </c>
      <c r="W18" s="13" t="s">
        <v>236</v>
      </c>
      <c r="X18" s="14" t="s">
        <v>46</v>
      </c>
      <c r="Y18" s="14" t="s">
        <v>47</v>
      </c>
      <c r="Z18" s="14" t="s">
        <v>237</v>
      </c>
      <c r="AA18" s="16">
        <v>129</v>
      </c>
      <c r="AB18" s="16" t="s">
        <v>238</v>
      </c>
      <c r="AC18" s="17">
        <v>1324</v>
      </c>
      <c r="AD18" s="24">
        <v>39274</v>
      </c>
      <c r="AE18" s="13"/>
      <c r="AF18" s="19"/>
      <c r="AG18" s="19"/>
      <c r="AH18" s="20"/>
      <c r="AI18" s="21" t="s">
        <v>239</v>
      </c>
    </row>
    <row r="19" spans="1:35" s="22" customFormat="1" ht="25.5" customHeight="1">
      <c r="A19" s="9">
        <v>19</v>
      </c>
      <c r="B19" s="10" t="s">
        <v>240</v>
      </c>
      <c r="C19" s="11" t="s">
        <v>35</v>
      </c>
      <c r="D19" s="12">
        <v>1173</v>
      </c>
      <c r="E19" s="13" t="s">
        <v>36</v>
      </c>
      <c r="F19" s="13" t="s">
        <v>241</v>
      </c>
      <c r="G19" s="13" t="s">
        <v>38</v>
      </c>
      <c r="H19" s="12">
        <v>1108</v>
      </c>
      <c r="I19" s="13" t="s">
        <v>36</v>
      </c>
      <c r="J19" s="13" t="s">
        <v>242</v>
      </c>
      <c r="K19" s="11" t="s">
        <v>240</v>
      </c>
      <c r="L19" s="12">
        <v>1173</v>
      </c>
      <c r="M19" s="13" t="s">
        <v>36</v>
      </c>
      <c r="N19" s="13" t="s">
        <v>241</v>
      </c>
      <c r="O19" s="14" t="s">
        <v>39</v>
      </c>
      <c r="P19" s="14" t="s">
        <v>40</v>
      </c>
      <c r="Q19" s="14"/>
      <c r="R19" s="14" t="s">
        <v>41</v>
      </c>
      <c r="S19" s="14"/>
      <c r="T19" s="13" t="s">
        <v>243</v>
      </c>
      <c r="U19" s="13" t="s">
        <v>244</v>
      </c>
      <c r="V19" s="15" t="s">
        <v>245</v>
      </c>
      <c r="W19" s="13" t="s">
        <v>246</v>
      </c>
      <c r="X19" s="14" t="s">
        <v>247</v>
      </c>
      <c r="Y19" s="14" t="s">
        <v>47</v>
      </c>
      <c r="Z19" s="14" t="s">
        <v>248</v>
      </c>
      <c r="AA19" s="12">
        <v>184</v>
      </c>
      <c r="AB19" s="12" t="s">
        <v>249</v>
      </c>
      <c r="AC19" s="17">
        <v>1148</v>
      </c>
      <c r="AD19" s="24">
        <v>40710</v>
      </c>
      <c r="AE19" s="11" t="s">
        <v>250</v>
      </c>
      <c r="AF19" s="24">
        <v>40303</v>
      </c>
      <c r="AG19" s="24">
        <v>41399</v>
      </c>
      <c r="AH19" s="20"/>
      <c r="AI19" s="21" t="s">
        <v>251</v>
      </c>
    </row>
    <row r="20" spans="1:35" s="22" customFormat="1" ht="25.5" customHeight="1">
      <c r="A20" s="9">
        <v>20</v>
      </c>
      <c r="B20" s="10" t="s">
        <v>252</v>
      </c>
      <c r="C20" s="11" t="s">
        <v>35</v>
      </c>
      <c r="D20" s="12">
        <v>1097</v>
      </c>
      <c r="E20" s="13" t="s">
        <v>36</v>
      </c>
      <c r="F20" s="13" t="s">
        <v>253</v>
      </c>
      <c r="G20" s="13" t="s">
        <v>254</v>
      </c>
      <c r="H20" s="12">
        <v>5002</v>
      </c>
      <c r="I20" s="13" t="s">
        <v>255</v>
      </c>
      <c r="J20" s="13" t="s">
        <v>256</v>
      </c>
      <c r="K20" s="11" t="s">
        <v>257</v>
      </c>
      <c r="L20" s="12">
        <v>1087</v>
      </c>
      <c r="M20" s="13" t="s">
        <v>36</v>
      </c>
      <c r="N20" s="13" t="s">
        <v>258</v>
      </c>
      <c r="O20" s="14" t="s">
        <v>39</v>
      </c>
      <c r="P20" s="14" t="s">
        <v>40</v>
      </c>
      <c r="Q20" s="14"/>
      <c r="R20" s="14" t="s">
        <v>41</v>
      </c>
      <c r="S20" s="14"/>
      <c r="T20" s="11" t="s">
        <v>259</v>
      </c>
      <c r="U20" s="11" t="s">
        <v>260</v>
      </c>
      <c r="V20" s="15" t="s">
        <v>261</v>
      </c>
      <c r="W20" s="13" t="s">
        <v>262</v>
      </c>
      <c r="X20" s="14" t="s">
        <v>46</v>
      </c>
      <c r="Y20" s="14" t="s">
        <v>47</v>
      </c>
      <c r="Z20" s="14" t="s">
        <v>263</v>
      </c>
      <c r="AA20" s="12">
        <v>168</v>
      </c>
      <c r="AB20" s="12" t="s">
        <v>264</v>
      </c>
      <c r="AC20" s="17" t="s">
        <v>265</v>
      </c>
      <c r="AD20" s="26" t="s">
        <v>266</v>
      </c>
      <c r="AE20" s="13" t="s">
        <v>267</v>
      </c>
      <c r="AF20" s="19">
        <v>40693</v>
      </c>
      <c r="AG20" s="19">
        <v>41778</v>
      </c>
      <c r="AH20" s="20"/>
      <c r="AI20" s="21" t="s">
        <v>255</v>
      </c>
    </row>
    <row r="21" spans="1:35" s="22" customFormat="1" ht="25.5" customHeight="1">
      <c r="A21" s="9">
        <v>21</v>
      </c>
      <c r="B21" s="10" t="s">
        <v>268</v>
      </c>
      <c r="C21" s="11" t="s">
        <v>35</v>
      </c>
      <c r="D21" s="12">
        <v>1152</v>
      </c>
      <c r="E21" s="13" t="s">
        <v>36</v>
      </c>
      <c r="F21" s="13" t="s">
        <v>269</v>
      </c>
      <c r="G21" s="13" t="s">
        <v>38</v>
      </c>
      <c r="H21" s="12">
        <v>1152</v>
      </c>
      <c r="I21" s="13" t="s">
        <v>36</v>
      </c>
      <c r="J21" s="13" t="s">
        <v>269</v>
      </c>
      <c r="K21" s="11" t="s">
        <v>268</v>
      </c>
      <c r="L21" s="12">
        <v>1152</v>
      </c>
      <c r="M21" s="13" t="s">
        <v>36</v>
      </c>
      <c r="N21" s="13" t="s">
        <v>269</v>
      </c>
      <c r="O21" s="14" t="s">
        <v>39</v>
      </c>
      <c r="P21" s="14"/>
      <c r="Q21" s="14"/>
      <c r="R21" s="14"/>
      <c r="S21" s="14"/>
      <c r="T21" s="11" t="s">
        <v>270</v>
      </c>
      <c r="U21" s="11" t="s">
        <v>271</v>
      </c>
      <c r="V21" s="15" t="s">
        <v>272</v>
      </c>
      <c r="W21" s="13" t="s">
        <v>273</v>
      </c>
      <c r="X21" s="23" t="s">
        <v>274</v>
      </c>
      <c r="Y21" s="14" t="s">
        <v>47</v>
      </c>
      <c r="Z21" s="14" t="s">
        <v>275</v>
      </c>
      <c r="AA21" s="12">
        <v>199</v>
      </c>
      <c r="AB21" s="12" t="s">
        <v>276</v>
      </c>
      <c r="AC21" s="54" t="s">
        <v>277</v>
      </c>
      <c r="AD21" s="24" t="s">
        <v>278</v>
      </c>
      <c r="AE21" s="13" t="s">
        <v>278</v>
      </c>
      <c r="AF21" s="24" t="s">
        <v>278</v>
      </c>
      <c r="AG21" s="24" t="s">
        <v>278</v>
      </c>
      <c r="AH21" s="20"/>
      <c r="AI21" s="21" t="s">
        <v>93</v>
      </c>
    </row>
    <row r="22" spans="1:35" s="22" customFormat="1" ht="25.5" customHeight="1">
      <c r="A22" s="9">
        <v>22</v>
      </c>
      <c r="B22" s="10" t="s">
        <v>279</v>
      </c>
      <c r="C22" s="11" t="s">
        <v>35</v>
      </c>
      <c r="D22" s="12">
        <v>1089</v>
      </c>
      <c r="E22" s="13" t="s">
        <v>36</v>
      </c>
      <c r="F22" s="13" t="s">
        <v>280</v>
      </c>
      <c r="G22" s="13" t="s">
        <v>38</v>
      </c>
      <c r="H22" s="12">
        <v>1089</v>
      </c>
      <c r="I22" s="13" t="s">
        <v>36</v>
      </c>
      <c r="J22" s="13" t="s">
        <v>281</v>
      </c>
      <c r="K22" s="11" t="s">
        <v>279</v>
      </c>
      <c r="L22" s="12">
        <v>1089</v>
      </c>
      <c r="M22" s="13" t="s">
        <v>36</v>
      </c>
      <c r="N22" s="13" t="s">
        <v>280</v>
      </c>
      <c r="O22" s="14" t="s">
        <v>39</v>
      </c>
      <c r="P22" s="14"/>
      <c r="Q22" s="14"/>
      <c r="R22" s="14"/>
      <c r="S22" s="14"/>
      <c r="T22" s="11" t="s">
        <v>282</v>
      </c>
      <c r="U22" s="11" t="s">
        <v>283</v>
      </c>
      <c r="V22" s="15" t="s">
        <v>284</v>
      </c>
      <c r="W22" s="13" t="s">
        <v>285</v>
      </c>
      <c r="X22" s="23" t="s">
        <v>286</v>
      </c>
      <c r="Y22" s="14" t="s">
        <v>47</v>
      </c>
      <c r="Z22" s="14" t="s">
        <v>287</v>
      </c>
      <c r="AA22" s="25">
        <v>108</v>
      </c>
      <c r="AB22" s="12" t="s">
        <v>288</v>
      </c>
      <c r="AC22" s="54" t="s">
        <v>289</v>
      </c>
      <c r="AD22" s="24">
        <v>40722</v>
      </c>
      <c r="AE22" s="13"/>
      <c r="AF22" s="19"/>
      <c r="AG22" s="19"/>
      <c r="AH22" s="20"/>
      <c r="AI22" s="21" t="s">
        <v>52</v>
      </c>
    </row>
    <row r="23" spans="1:35" s="22" customFormat="1" ht="25.5" customHeight="1">
      <c r="A23" s="9">
        <v>23</v>
      </c>
      <c r="B23" s="10" t="s">
        <v>290</v>
      </c>
      <c r="C23" s="11" t="s">
        <v>35</v>
      </c>
      <c r="D23" s="12">
        <v>1101</v>
      </c>
      <c r="E23" s="13" t="s">
        <v>36</v>
      </c>
      <c r="F23" s="13" t="s">
        <v>291</v>
      </c>
      <c r="G23" s="13" t="s">
        <v>38</v>
      </c>
      <c r="H23" s="12">
        <v>1106</v>
      </c>
      <c r="I23" s="13" t="s">
        <v>36</v>
      </c>
      <c r="J23" s="13" t="s">
        <v>292</v>
      </c>
      <c r="K23" s="11" t="s">
        <v>290</v>
      </c>
      <c r="L23" s="12">
        <v>1101</v>
      </c>
      <c r="M23" s="13" t="s">
        <v>36</v>
      </c>
      <c r="N23" s="13" t="s">
        <v>291</v>
      </c>
      <c r="O23" s="12" t="s">
        <v>39</v>
      </c>
      <c r="P23" s="12" t="s">
        <v>40</v>
      </c>
      <c r="Q23" s="12"/>
      <c r="R23" s="14"/>
      <c r="S23" s="14"/>
      <c r="T23" s="11" t="s">
        <v>293</v>
      </c>
      <c r="U23" s="11" t="s">
        <v>294</v>
      </c>
      <c r="V23" s="15" t="s">
        <v>295</v>
      </c>
      <c r="W23" s="13" t="s">
        <v>296</v>
      </c>
      <c r="X23" s="23" t="s">
        <v>286</v>
      </c>
      <c r="Y23" s="14" t="s">
        <v>47</v>
      </c>
      <c r="Z23" s="14" t="s">
        <v>297</v>
      </c>
      <c r="AA23" s="25" t="s">
        <v>298</v>
      </c>
      <c r="AB23" s="12" t="s">
        <v>299</v>
      </c>
      <c r="AC23" s="17">
        <v>2107</v>
      </c>
      <c r="AD23" s="24">
        <v>39535</v>
      </c>
      <c r="AE23" s="13"/>
      <c r="AF23" s="19"/>
      <c r="AG23" s="19"/>
      <c r="AH23" s="20"/>
      <c r="AI23" s="21" t="s">
        <v>251</v>
      </c>
    </row>
    <row r="24" spans="1:35" s="22" customFormat="1" ht="25.5" customHeight="1">
      <c r="A24" s="9">
        <v>24</v>
      </c>
      <c r="B24" s="10" t="s">
        <v>300</v>
      </c>
      <c r="C24" s="11" t="s">
        <v>35</v>
      </c>
      <c r="D24" s="12">
        <v>1134</v>
      </c>
      <c r="E24" s="13" t="s">
        <v>36</v>
      </c>
      <c r="F24" s="13" t="s">
        <v>301</v>
      </c>
      <c r="G24" s="13" t="s">
        <v>302</v>
      </c>
      <c r="H24" s="12">
        <v>9900</v>
      </c>
      <c r="I24" s="13" t="s">
        <v>303</v>
      </c>
      <c r="J24" s="13" t="s">
        <v>304</v>
      </c>
      <c r="K24" s="11" t="s">
        <v>300</v>
      </c>
      <c r="L24" s="12">
        <v>1134</v>
      </c>
      <c r="M24" s="13" t="s">
        <v>36</v>
      </c>
      <c r="N24" s="13" t="s">
        <v>301</v>
      </c>
      <c r="O24" s="12" t="s">
        <v>39</v>
      </c>
      <c r="P24" s="12" t="s">
        <v>40</v>
      </c>
      <c r="Q24" s="12"/>
      <c r="R24" s="14"/>
      <c r="S24" s="14"/>
      <c r="T24" s="11" t="s">
        <v>305</v>
      </c>
      <c r="U24" s="11" t="s">
        <v>306</v>
      </c>
      <c r="V24" s="15" t="s">
        <v>307</v>
      </c>
      <c r="W24" s="13" t="s">
        <v>308</v>
      </c>
      <c r="X24" s="23" t="s">
        <v>309</v>
      </c>
      <c r="Y24" s="14" t="s">
        <v>47</v>
      </c>
      <c r="Z24" s="14" t="s">
        <v>310</v>
      </c>
      <c r="AA24" s="25">
        <v>127</v>
      </c>
      <c r="AB24" s="12" t="s">
        <v>311</v>
      </c>
      <c r="AC24" s="17">
        <v>2241</v>
      </c>
      <c r="AD24" s="24">
        <v>39490</v>
      </c>
      <c r="AE24" s="13" t="s">
        <v>312</v>
      </c>
      <c r="AF24" s="19">
        <v>39429</v>
      </c>
      <c r="AG24" s="19">
        <v>40525</v>
      </c>
      <c r="AH24" s="20"/>
      <c r="AI24" s="21" t="s">
        <v>303</v>
      </c>
    </row>
    <row r="25" spans="1:35" s="22" customFormat="1" ht="25.5" customHeight="1" thickBot="1">
      <c r="A25" s="55">
        <v>25</v>
      </c>
      <c r="B25" s="56" t="s">
        <v>313</v>
      </c>
      <c r="C25" s="57" t="s">
        <v>35</v>
      </c>
      <c r="D25" s="58">
        <v>1094</v>
      </c>
      <c r="E25" s="59" t="s">
        <v>36</v>
      </c>
      <c r="F25" s="59" t="s">
        <v>314</v>
      </c>
      <c r="G25" s="59" t="s">
        <v>130</v>
      </c>
      <c r="H25" s="58">
        <v>2117</v>
      </c>
      <c r="I25" s="59" t="s">
        <v>315</v>
      </c>
      <c r="J25" s="59" t="s">
        <v>316</v>
      </c>
      <c r="K25" s="57" t="s">
        <v>313</v>
      </c>
      <c r="L25" s="58">
        <v>1094</v>
      </c>
      <c r="M25" s="59" t="s">
        <v>36</v>
      </c>
      <c r="N25" s="59" t="s">
        <v>314</v>
      </c>
      <c r="O25" s="58" t="s">
        <v>39</v>
      </c>
      <c r="P25" s="58"/>
      <c r="Q25" s="58"/>
      <c r="R25" s="60"/>
      <c r="S25" s="60"/>
      <c r="T25" s="57" t="s">
        <v>317</v>
      </c>
      <c r="U25" s="57" t="s">
        <v>317</v>
      </c>
      <c r="V25" s="61" t="s">
        <v>318</v>
      </c>
      <c r="W25" s="59" t="s">
        <v>319</v>
      </c>
      <c r="X25" s="62" t="s">
        <v>320</v>
      </c>
      <c r="Y25" s="60" t="s">
        <v>47</v>
      </c>
      <c r="Z25" s="60" t="s">
        <v>321</v>
      </c>
      <c r="AA25" s="63"/>
      <c r="AB25" s="58" t="s">
        <v>138</v>
      </c>
      <c r="AC25" s="64">
        <v>2671</v>
      </c>
      <c r="AD25" s="65"/>
      <c r="AE25" s="59"/>
      <c r="AF25" s="66"/>
      <c r="AG25" s="66"/>
      <c r="AH25" s="67"/>
      <c r="AI25" s="68" t="s">
        <v>140</v>
      </c>
    </row>
    <row r="26" spans="1:35" s="76" customFormat="1" ht="12.75">
      <c r="A26" s="69">
        <v>26</v>
      </c>
      <c r="B26" s="45" t="s">
        <v>322</v>
      </c>
      <c r="C26" s="48" t="s">
        <v>35</v>
      </c>
      <c r="D26" s="46">
        <v>1203</v>
      </c>
      <c r="E26" s="47" t="s">
        <v>36</v>
      </c>
      <c r="F26" s="47" t="s">
        <v>323</v>
      </c>
      <c r="G26" s="47" t="s">
        <v>96</v>
      </c>
      <c r="H26" s="46">
        <v>3016</v>
      </c>
      <c r="I26" s="47" t="s">
        <v>97</v>
      </c>
      <c r="J26" s="47" t="s">
        <v>98</v>
      </c>
      <c r="K26" s="45" t="s">
        <v>322</v>
      </c>
      <c r="L26" s="46">
        <v>1203</v>
      </c>
      <c r="M26" s="47" t="s">
        <v>36</v>
      </c>
      <c r="N26" s="47" t="s">
        <v>323</v>
      </c>
      <c r="O26" s="49" t="s">
        <v>39</v>
      </c>
      <c r="P26" s="49" t="s">
        <v>40</v>
      </c>
      <c r="Q26" s="49"/>
      <c r="R26" s="49"/>
      <c r="S26" s="49"/>
      <c r="T26" s="47" t="s">
        <v>99</v>
      </c>
      <c r="U26" s="47" t="s">
        <v>100</v>
      </c>
      <c r="V26" s="70" t="s">
        <v>101</v>
      </c>
      <c r="W26" s="47" t="s">
        <v>102</v>
      </c>
      <c r="X26" s="49" t="s">
        <v>324</v>
      </c>
      <c r="Y26" s="49" t="s">
        <v>47</v>
      </c>
      <c r="Z26" s="71" t="s">
        <v>325</v>
      </c>
      <c r="AA26" s="50"/>
      <c r="AB26" s="50" t="s">
        <v>105</v>
      </c>
      <c r="AC26" s="72" t="s">
        <v>326</v>
      </c>
      <c r="AD26" s="73"/>
      <c r="AE26" s="47"/>
      <c r="AF26" s="52"/>
      <c r="AG26" s="52"/>
      <c r="AH26" s="74" t="s">
        <v>327</v>
      </c>
      <c r="AI26" s="75" t="s">
        <v>108</v>
      </c>
    </row>
    <row r="27" spans="1:35" s="22" customFormat="1" ht="12.75">
      <c r="A27" s="69">
        <v>28</v>
      </c>
      <c r="B27" s="45" t="s">
        <v>333</v>
      </c>
      <c r="C27" s="48" t="s">
        <v>35</v>
      </c>
      <c r="D27" s="46">
        <v>1171</v>
      </c>
      <c r="E27" s="47" t="s">
        <v>36</v>
      </c>
      <c r="F27" s="47" t="s">
        <v>334</v>
      </c>
      <c r="G27" s="47" t="s">
        <v>38</v>
      </c>
      <c r="H27" s="46">
        <v>1108</v>
      </c>
      <c r="I27" s="47" t="s">
        <v>36</v>
      </c>
      <c r="J27" s="47" t="s">
        <v>335</v>
      </c>
      <c r="K27" s="45" t="s">
        <v>240</v>
      </c>
      <c r="L27" s="46">
        <v>1108</v>
      </c>
      <c r="M27" s="47" t="s">
        <v>36</v>
      </c>
      <c r="N27" s="47" t="s">
        <v>335</v>
      </c>
      <c r="O27" s="49" t="s">
        <v>39</v>
      </c>
      <c r="P27" s="49" t="s">
        <v>40</v>
      </c>
      <c r="Q27" s="49"/>
      <c r="R27" s="49" t="s">
        <v>41</v>
      </c>
      <c r="S27" s="49" t="s">
        <v>336</v>
      </c>
      <c r="T27" s="47" t="s">
        <v>337</v>
      </c>
      <c r="U27" s="47"/>
      <c r="V27" s="77" t="s">
        <v>338</v>
      </c>
      <c r="W27" s="47" t="s">
        <v>339</v>
      </c>
      <c r="X27" s="49" t="s">
        <v>340</v>
      </c>
      <c r="Y27" s="49" t="s">
        <v>47</v>
      </c>
      <c r="Z27" s="71" t="s">
        <v>341</v>
      </c>
      <c r="AA27" s="50"/>
      <c r="AB27" s="50" t="s">
        <v>342</v>
      </c>
      <c r="AC27" s="72" t="s">
        <v>343</v>
      </c>
      <c r="AD27" s="73"/>
      <c r="AE27" s="47"/>
      <c r="AF27" s="52"/>
      <c r="AG27" s="52"/>
      <c r="AH27" s="74"/>
      <c r="AI27" s="75" t="s">
        <v>251</v>
      </c>
    </row>
    <row r="28" spans="1:35" s="22" customFormat="1" ht="12.75">
      <c r="A28" s="69">
        <v>29</v>
      </c>
      <c r="B28" s="45" t="s">
        <v>463</v>
      </c>
      <c r="C28" s="48"/>
      <c r="D28" s="46"/>
      <c r="E28" s="47"/>
      <c r="F28" s="47"/>
      <c r="G28" s="47"/>
      <c r="H28" s="46"/>
      <c r="I28" s="47"/>
      <c r="J28" s="131"/>
      <c r="K28" s="45"/>
      <c r="L28" s="46"/>
      <c r="M28" s="47"/>
      <c r="N28" s="47"/>
      <c r="O28" s="49"/>
      <c r="P28" s="49"/>
      <c r="Q28" s="49"/>
      <c r="R28" s="49"/>
      <c r="S28" s="49"/>
      <c r="T28" s="47"/>
      <c r="U28" s="47"/>
      <c r="V28" s="77"/>
      <c r="W28" s="47"/>
      <c r="X28" s="49"/>
      <c r="Y28" s="49"/>
      <c r="Z28" s="71" t="s">
        <v>464</v>
      </c>
      <c r="AA28" s="50"/>
      <c r="AB28" s="50" t="s">
        <v>459</v>
      </c>
      <c r="AC28" s="72"/>
      <c r="AD28" s="73"/>
      <c r="AE28" s="47"/>
      <c r="AF28" s="52"/>
      <c r="AG28" s="52"/>
      <c r="AH28" s="74"/>
      <c r="AI28" s="75"/>
    </row>
    <row r="29" spans="1:35" ht="12.75">
      <c r="A29" s="69">
        <v>29</v>
      </c>
      <c r="B29" s="45" t="s">
        <v>453</v>
      </c>
      <c r="C29" s="48" t="s">
        <v>35</v>
      </c>
      <c r="D29" s="46">
        <v>1070</v>
      </c>
      <c r="E29" s="47" t="s">
        <v>36</v>
      </c>
      <c r="F29" s="47" t="s">
        <v>455</v>
      </c>
      <c r="G29" s="47" t="s">
        <v>55</v>
      </c>
      <c r="H29" s="46">
        <v>2651</v>
      </c>
      <c r="I29" s="130" t="s">
        <v>454</v>
      </c>
      <c r="J29" s="132" t="s">
        <v>465</v>
      </c>
      <c r="K29" s="45" t="s">
        <v>453</v>
      </c>
      <c r="L29" s="46">
        <v>1070</v>
      </c>
      <c r="M29" s="47" t="s">
        <v>36</v>
      </c>
      <c r="N29" s="47" t="s">
        <v>455</v>
      </c>
      <c r="O29" s="49"/>
      <c r="P29" s="49"/>
      <c r="Q29" s="49"/>
      <c r="R29" s="49"/>
      <c r="S29" s="49"/>
      <c r="T29" s="47" t="s">
        <v>456</v>
      </c>
      <c r="U29" s="47"/>
      <c r="V29" s="126" t="s">
        <v>457</v>
      </c>
      <c r="W29" s="47" t="s">
        <v>458</v>
      </c>
      <c r="X29" s="49"/>
      <c r="Y29" s="49" t="s">
        <v>47</v>
      </c>
      <c r="Z29" s="71" t="s">
        <v>462</v>
      </c>
      <c r="AA29" s="50"/>
      <c r="AB29" s="50" t="s">
        <v>461</v>
      </c>
      <c r="AC29" s="72" t="s">
        <v>460</v>
      </c>
      <c r="AD29" s="73"/>
      <c r="AE29" s="47"/>
      <c r="AF29" s="52"/>
      <c r="AG29" s="52"/>
      <c r="AH29" s="74"/>
      <c r="AI29" s="75" t="s">
        <v>55</v>
      </c>
    </row>
    <row r="30" spans="1:35" ht="12.75">
      <c r="A30" s="69">
        <v>30</v>
      </c>
      <c r="B30" s="45" t="s">
        <v>479</v>
      </c>
      <c r="C30" s="48" t="s">
        <v>35</v>
      </c>
      <c r="D30" s="46">
        <v>1221</v>
      </c>
      <c r="E30" s="47" t="s">
        <v>36</v>
      </c>
      <c r="F30" s="47" t="s">
        <v>474</v>
      </c>
      <c r="G30" s="47" t="s">
        <v>38</v>
      </c>
      <c r="H30" s="46">
        <v>1046</v>
      </c>
      <c r="I30" s="130" t="s">
        <v>36</v>
      </c>
      <c r="J30" s="133" t="s">
        <v>475</v>
      </c>
      <c r="K30" s="45" t="s">
        <v>473</v>
      </c>
      <c r="L30" s="46"/>
      <c r="M30" s="47"/>
      <c r="N30" s="47"/>
      <c r="O30" s="49" t="s">
        <v>39</v>
      </c>
      <c r="P30" s="49" t="s">
        <v>40</v>
      </c>
      <c r="Q30" s="49" t="s">
        <v>122</v>
      </c>
      <c r="R30" s="49" t="s">
        <v>41</v>
      </c>
      <c r="S30" s="49"/>
      <c r="T30" s="47" t="s">
        <v>476</v>
      </c>
      <c r="U30" s="47"/>
      <c r="V30" s="126" t="s">
        <v>480</v>
      </c>
      <c r="W30" s="47" t="s">
        <v>481</v>
      </c>
      <c r="X30" s="134">
        <v>43062</v>
      </c>
      <c r="Y30" s="49" t="s">
        <v>47</v>
      </c>
      <c r="Z30" s="71" t="s">
        <v>477</v>
      </c>
      <c r="AA30" s="50"/>
      <c r="AB30" s="50" t="s">
        <v>478</v>
      </c>
      <c r="AC30" s="72" t="s">
        <v>482</v>
      </c>
      <c r="AD30" s="73"/>
      <c r="AE30" s="47"/>
      <c r="AF30" s="52"/>
      <c r="AG30" s="52"/>
      <c r="AH30" s="74"/>
      <c r="AI30" s="75"/>
    </row>
    <row r="31" spans="1:35" ht="12.75">
      <c r="A31" s="69">
        <v>31</v>
      </c>
      <c r="B31" s="45"/>
      <c r="C31" s="48"/>
      <c r="D31" s="46"/>
      <c r="E31" s="47"/>
      <c r="F31" s="47"/>
      <c r="G31" s="47"/>
      <c r="H31" s="46"/>
      <c r="I31" s="47"/>
      <c r="J31" s="47"/>
      <c r="K31" s="45"/>
      <c r="L31" s="46"/>
      <c r="M31" s="47"/>
      <c r="N31" s="47"/>
      <c r="O31" s="49"/>
      <c r="P31" s="49"/>
      <c r="Q31" s="49"/>
      <c r="R31" s="49"/>
      <c r="S31" s="49"/>
      <c r="T31" s="47"/>
      <c r="U31" s="47"/>
      <c r="V31" s="77"/>
      <c r="W31" s="47"/>
      <c r="X31" s="49"/>
      <c r="Y31" s="49"/>
      <c r="Z31" s="71"/>
      <c r="AA31" s="50"/>
      <c r="AB31" s="50"/>
      <c r="AC31" s="72"/>
      <c r="AD31" s="73"/>
      <c r="AE31" s="47"/>
      <c r="AF31" s="52"/>
      <c r="AG31" s="52"/>
      <c r="AH31" s="74"/>
      <c r="AI31" s="75"/>
    </row>
    <row r="32" spans="1:35" ht="12.75">
      <c r="A32" s="69">
        <v>32</v>
      </c>
      <c r="B32" s="45"/>
      <c r="C32" s="48"/>
      <c r="D32" s="46"/>
      <c r="E32" s="47"/>
      <c r="F32" s="47"/>
      <c r="G32" s="47"/>
      <c r="H32" s="46"/>
      <c r="I32" s="47"/>
      <c r="J32" s="47"/>
      <c r="K32" s="45"/>
      <c r="L32" s="46"/>
      <c r="M32" s="47"/>
      <c r="N32" s="47"/>
      <c r="O32" s="49"/>
      <c r="P32" s="49"/>
      <c r="Q32" s="49"/>
      <c r="R32" s="49"/>
      <c r="S32" s="49"/>
      <c r="T32" s="47"/>
      <c r="U32" s="47"/>
      <c r="V32" s="77"/>
      <c r="W32" s="47"/>
      <c r="X32" s="49"/>
      <c r="Y32" s="49"/>
      <c r="Z32" s="71"/>
      <c r="AA32" s="50"/>
      <c r="AB32" s="50"/>
      <c r="AC32" s="72"/>
      <c r="AD32" s="73"/>
      <c r="AE32" s="47"/>
      <c r="AF32" s="52"/>
      <c r="AG32" s="52"/>
      <c r="AH32" s="74"/>
      <c r="AI32" s="75"/>
    </row>
    <row r="33" spans="1:35" ht="12.75">
      <c r="A33" s="69">
        <v>33</v>
      </c>
      <c r="B33" s="45"/>
      <c r="C33" s="48"/>
      <c r="D33" s="46"/>
      <c r="E33" s="47"/>
      <c r="F33" s="47"/>
      <c r="G33" s="47"/>
      <c r="H33" s="46"/>
      <c r="I33" s="47"/>
      <c r="J33" s="47"/>
      <c r="K33" s="45"/>
      <c r="L33" s="46"/>
      <c r="M33" s="47"/>
      <c r="N33" s="47"/>
      <c r="O33" s="49"/>
      <c r="P33" s="49"/>
      <c r="Q33" s="49"/>
      <c r="R33" s="49"/>
      <c r="S33" s="49"/>
      <c r="T33" s="47"/>
      <c r="U33" s="47"/>
      <c r="V33" s="77"/>
      <c r="W33" s="47"/>
      <c r="X33" s="49"/>
      <c r="Y33" s="49"/>
      <c r="Z33" s="71"/>
      <c r="AA33" s="50"/>
      <c r="AB33" s="50"/>
      <c r="AC33" s="72"/>
      <c r="AD33" s="73"/>
      <c r="AE33" s="47"/>
      <c r="AF33" s="52"/>
      <c r="AG33" s="52"/>
      <c r="AH33" s="74"/>
      <c r="AI33" s="75"/>
    </row>
    <row r="34" spans="1:35" ht="12.75">
      <c r="A34" s="69">
        <v>34</v>
      </c>
      <c r="B34" s="45"/>
      <c r="C34" s="48"/>
      <c r="D34" s="46"/>
      <c r="E34" s="47"/>
      <c r="F34" s="47"/>
      <c r="G34" s="47"/>
      <c r="H34" s="46"/>
      <c r="I34" s="47"/>
      <c r="J34" s="47"/>
      <c r="K34" s="45"/>
      <c r="L34" s="46"/>
      <c r="M34" s="47"/>
      <c r="N34" s="47"/>
      <c r="O34" s="49"/>
      <c r="P34" s="49"/>
      <c r="Q34" s="49"/>
      <c r="R34" s="49"/>
      <c r="S34" s="49"/>
      <c r="T34" s="47"/>
      <c r="U34" s="47"/>
      <c r="V34" s="77"/>
      <c r="W34" s="47"/>
      <c r="X34" s="49"/>
      <c r="Y34" s="49"/>
      <c r="Z34" s="71"/>
      <c r="AA34" s="50"/>
      <c r="AB34" s="50"/>
      <c r="AC34" s="72"/>
      <c r="AD34" s="73"/>
      <c r="AE34" s="47"/>
      <c r="AF34" s="52"/>
      <c r="AG34" s="52"/>
      <c r="AH34" s="74"/>
      <c r="AI34" s="75"/>
    </row>
    <row r="35" spans="1:35" ht="12.75">
      <c r="A35" s="69">
        <v>35</v>
      </c>
      <c r="B35" s="45"/>
      <c r="C35" s="48"/>
      <c r="D35" s="46"/>
      <c r="E35" s="47"/>
      <c r="F35" s="47"/>
      <c r="G35" s="47"/>
      <c r="H35" s="46"/>
      <c r="I35" s="47"/>
      <c r="J35" s="47"/>
      <c r="K35" s="45"/>
      <c r="L35" s="46"/>
      <c r="M35" s="47"/>
      <c r="N35" s="47"/>
      <c r="O35" s="49"/>
      <c r="P35" s="49"/>
      <c r="Q35" s="49"/>
      <c r="R35" s="49"/>
      <c r="S35" s="49"/>
      <c r="T35" s="47"/>
      <c r="U35" s="47"/>
      <c r="V35" s="77"/>
      <c r="W35" s="47"/>
      <c r="X35" s="49"/>
      <c r="Y35" s="49"/>
      <c r="Z35" s="71"/>
      <c r="AA35" s="50"/>
      <c r="AB35" s="50"/>
      <c r="AC35" s="72"/>
      <c r="AD35" s="73"/>
      <c r="AE35" s="47"/>
      <c r="AF35" s="52"/>
      <c r="AG35" s="52"/>
      <c r="AH35" s="74"/>
      <c r="AI35" s="75"/>
    </row>
    <row r="36" spans="1:35" ht="12.75">
      <c r="A36" s="69">
        <v>36</v>
      </c>
      <c r="B36" s="45"/>
      <c r="C36" s="48"/>
      <c r="D36" s="46"/>
      <c r="E36" s="47"/>
      <c r="F36" s="47"/>
      <c r="G36" s="47"/>
      <c r="H36" s="46"/>
      <c r="I36" s="47"/>
      <c r="J36" s="47"/>
      <c r="K36" s="45"/>
      <c r="L36" s="46"/>
      <c r="M36" s="47"/>
      <c r="N36" s="47"/>
      <c r="O36" s="49"/>
      <c r="P36" s="49"/>
      <c r="Q36" s="49"/>
      <c r="R36" s="49"/>
      <c r="S36" s="49"/>
      <c r="T36" s="47"/>
      <c r="U36" s="47"/>
      <c r="V36" s="77"/>
      <c r="W36" s="47"/>
      <c r="X36" s="49"/>
      <c r="Y36" s="49"/>
      <c r="Z36" s="71"/>
      <c r="AA36" s="50"/>
      <c r="AB36" s="50"/>
      <c r="AC36" s="72"/>
      <c r="AD36" s="73"/>
      <c r="AE36" s="47"/>
      <c r="AF36" s="52"/>
      <c r="AG36" s="52"/>
      <c r="AH36" s="74"/>
      <c r="AI36" s="75"/>
    </row>
    <row r="37" spans="1:35" ht="12.75">
      <c r="A37" s="69">
        <v>37</v>
      </c>
      <c r="B37" s="45"/>
      <c r="C37" s="48"/>
      <c r="D37" s="46"/>
      <c r="E37" s="47"/>
      <c r="F37" s="47"/>
      <c r="G37" s="47"/>
      <c r="H37" s="46"/>
      <c r="I37" s="47"/>
      <c r="J37" s="47"/>
      <c r="K37" s="45"/>
      <c r="L37" s="46"/>
      <c r="M37" s="47"/>
      <c r="N37" s="47"/>
      <c r="O37" s="49"/>
      <c r="P37" s="49"/>
      <c r="Q37" s="49"/>
      <c r="R37" s="49"/>
      <c r="S37" s="49"/>
      <c r="T37" s="47"/>
      <c r="U37" s="47"/>
      <c r="V37" s="77"/>
      <c r="W37" s="47"/>
      <c r="X37" s="49"/>
      <c r="Y37" s="49"/>
      <c r="Z37" s="71"/>
      <c r="AA37" s="50"/>
      <c r="AB37" s="50"/>
      <c r="AC37" s="72"/>
      <c r="AD37" s="73"/>
      <c r="AE37" s="47"/>
      <c r="AF37" s="52"/>
      <c r="AG37" s="52"/>
      <c r="AH37" s="74"/>
      <c r="AI37" s="75"/>
    </row>
    <row r="38" spans="1:35" ht="12.75">
      <c r="A38" s="69">
        <v>38</v>
      </c>
      <c r="B38" s="45"/>
      <c r="C38" s="48"/>
      <c r="D38" s="46"/>
      <c r="E38" s="47"/>
      <c r="F38" s="47"/>
      <c r="G38" s="47"/>
      <c r="H38" s="46"/>
      <c r="I38" s="47"/>
      <c r="J38" s="47"/>
      <c r="K38" s="45"/>
      <c r="L38" s="46"/>
      <c r="M38" s="47"/>
      <c r="N38" s="47"/>
      <c r="O38" s="49"/>
      <c r="P38" s="49"/>
      <c r="Q38" s="49"/>
      <c r="R38" s="49"/>
      <c r="S38" s="49"/>
      <c r="T38" s="47"/>
      <c r="U38" s="47"/>
      <c r="V38" s="77"/>
      <c r="W38" s="47"/>
      <c r="X38" s="49"/>
      <c r="Y38" s="49"/>
      <c r="Z38" s="71"/>
      <c r="AA38" s="50"/>
      <c r="AB38" s="50"/>
      <c r="AC38" s="72"/>
      <c r="AD38" s="73"/>
      <c r="AE38" s="47"/>
      <c r="AF38" s="52"/>
      <c r="AG38" s="52"/>
      <c r="AH38" s="74"/>
      <c r="AI38" s="75"/>
    </row>
    <row r="137" ht="12.75"/>
    <row r="138" ht="12.75"/>
    <row r="139" ht="12.75"/>
    <row r="141" ht="12.75"/>
    <row r="164" ht="12.75"/>
    <row r="165" ht="12.75"/>
    <row r="166" ht="12.75"/>
    <row r="245" ht="12.75"/>
    <row r="246" ht="12.75"/>
    <row r="247" ht="12.75"/>
    <row r="248" ht="12.75"/>
  </sheetData>
  <sheetProtection selectLockedCells="1" selectUnlockedCells="1"/>
  <autoFilter ref="A2:BC26"/>
  <mergeCells count="22">
    <mergeCell ref="AF1:AF2"/>
    <mergeCell ref="AG1:AG2"/>
    <mergeCell ref="AH1:AH2"/>
    <mergeCell ref="AI1:AI2"/>
    <mergeCell ref="X1:X2"/>
    <mergeCell ref="Y1:Y2"/>
    <mergeCell ref="Z1:Z2"/>
    <mergeCell ref="AC1:AC2"/>
    <mergeCell ref="AD1:AD2"/>
    <mergeCell ref="AE1:AE2"/>
    <mergeCell ref="L1:N1"/>
    <mergeCell ref="O1:S1"/>
    <mergeCell ref="T1:T2"/>
    <mergeCell ref="U1:U2"/>
    <mergeCell ref="V1:V2"/>
    <mergeCell ref="W1:W2"/>
    <mergeCell ref="A1:A2"/>
    <mergeCell ref="B1:B2"/>
    <mergeCell ref="C1:C2"/>
    <mergeCell ref="D1:F1"/>
    <mergeCell ref="G1:J1"/>
    <mergeCell ref="K1:K2"/>
  </mergeCells>
  <hyperlinks>
    <hyperlink ref="V12" r:id="rId1" display="vdefende.vt@gmail.com"/>
    <hyperlink ref="V13" r:id="rId2" display="fireelectric@freemail.hu"/>
    <hyperlink ref="V14" r:id="rId3" display="info@ko-jo.hu"/>
    <hyperlink ref="V16" r:id="rId4" display="frieszsandor@gmail.com"/>
    <hyperlink ref="V17" r:id="rId5" display="tuzvedelmi@ifexkft.hu"/>
    <hyperlink ref="V18" r:id="rId6" display="mikolasys@t-online.hu"/>
    <hyperlink ref="V19" r:id="rId7" display="piroprev17@piroprev.hu"/>
    <hyperlink ref="V22" r:id="rId8" display="szeifert.jozsef@szeifertkft.hu"/>
    <hyperlink ref="V23" r:id="rId9" display="iska@enternet.hu"/>
    <hyperlink ref="V27" r:id="rId10" display="pallastuzvedelem@index.hu"/>
    <hyperlink ref="V29" r:id="rId11" display="trustcapitalkft@gmail.com"/>
    <hyperlink ref="V30" r:id="rId12" display="info@tuzpajta.hu"/>
  </hyperlinks>
  <printOptions horizontalCentered="1"/>
  <pageMargins left="0.39375" right="0.39375" top="0.7875" bottom="0.5902777777777778" header="0.5118055555555555" footer="0.5118055555555555"/>
  <pageSetup horizontalDpi="300" verticalDpi="300" orientation="landscape" pageOrder="overThenDown" paperSize="9" scale="78" r:id="rId15"/>
  <colBreaks count="1" manualBreakCount="1">
    <brk id="24" max="65535" man="1"/>
  </colBreaks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"/>
  <sheetViews>
    <sheetView zoomScalePageLayoutView="0" workbookViewId="0" topLeftCell="A1">
      <selection activeCell="H28" sqref="H28"/>
    </sheetView>
  </sheetViews>
  <sheetFormatPr defaultColWidth="9.33203125" defaultRowHeight="12.75"/>
  <cols>
    <col min="1" max="1" width="5" style="0" customWidth="1"/>
    <col min="2" max="2" width="19.16015625" style="0" customWidth="1"/>
    <col min="3" max="3" width="14.66015625" style="0" customWidth="1"/>
    <col min="4" max="4" width="5.33203125" style="0" customWidth="1"/>
    <col min="5" max="5" width="10" style="0" customWidth="1"/>
    <col min="6" max="7" width="12.5" style="0" customWidth="1"/>
    <col min="8" max="8" width="5.33203125" style="0" customWidth="1"/>
    <col min="9" max="9" width="10" style="0" customWidth="1"/>
    <col min="10" max="10" width="12.5" style="0" customWidth="1"/>
    <col min="11" max="11" width="44.5" style="0" customWidth="1"/>
    <col min="12" max="12" width="5.33203125" style="0" customWidth="1"/>
    <col min="13" max="13" width="10" style="0" customWidth="1"/>
    <col min="14" max="14" width="12.5" style="0" customWidth="1"/>
    <col min="15" max="15" width="4.16015625" style="0" customWidth="1"/>
    <col min="16" max="16" width="7.5" style="0" customWidth="1"/>
    <col min="17" max="17" width="4.33203125" style="0" customWidth="1"/>
    <col min="18" max="18" width="5.5" style="0" customWidth="1"/>
    <col min="19" max="19" width="6.33203125" style="0" customWidth="1"/>
    <col min="20" max="20" width="10.16015625" style="0" customWidth="1"/>
    <col min="21" max="21" width="4.33203125" style="0" customWidth="1"/>
    <col min="22" max="22" width="21" style="0" customWidth="1"/>
    <col min="23" max="23" width="17.66015625" style="0" customWidth="1"/>
    <col min="24" max="24" width="20.16015625" style="0" customWidth="1"/>
    <col min="25" max="25" width="13" style="0" customWidth="1"/>
    <col min="26" max="26" width="13.66015625" style="0" customWidth="1"/>
    <col min="27" max="27" width="11.66015625" style="0" customWidth="1"/>
    <col min="28" max="28" width="11" style="0" customWidth="1"/>
    <col min="29" max="29" width="16.5" style="0" customWidth="1"/>
    <col min="30" max="30" width="10.16015625" style="0" customWidth="1"/>
    <col min="31" max="31" width="19.83203125" style="0" customWidth="1"/>
    <col min="32" max="33" width="10.16015625" style="0" customWidth="1"/>
    <col min="34" max="34" width="12" style="0" customWidth="1"/>
    <col min="35" max="35" width="15.33203125" style="0" customWidth="1"/>
    <col min="36" max="36" width="88.33203125" style="0" customWidth="1"/>
  </cols>
  <sheetData>
    <row r="1" spans="1:36" ht="33.75" customHeight="1">
      <c r="A1" s="135" t="s">
        <v>0</v>
      </c>
      <c r="B1" s="136" t="s">
        <v>1</v>
      </c>
      <c r="C1" s="137" t="s">
        <v>2</v>
      </c>
      <c r="D1" s="138" t="s">
        <v>3</v>
      </c>
      <c r="E1" s="138"/>
      <c r="F1" s="138"/>
      <c r="G1" s="138" t="s">
        <v>4</v>
      </c>
      <c r="H1" s="138"/>
      <c r="I1" s="138"/>
      <c r="J1" s="138"/>
      <c r="K1" s="139" t="s">
        <v>5</v>
      </c>
      <c r="L1" s="140" t="s">
        <v>6</v>
      </c>
      <c r="M1" s="140"/>
      <c r="N1" s="140"/>
      <c r="O1" s="146" t="s">
        <v>7</v>
      </c>
      <c r="P1" s="146"/>
      <c r="Q1" s="146"/>
      <c r="R1" s="146"/>
      <c r="S1" s="146"/>
      <c r="T1" s="136" t="s">
        <v>8</v>
      </c>
      <c r="U1" s="142" t="s">
        <v>9</v>
      </c>
      <c r="V1" s="143" t="s">
        <v>10</v>
      </c>
      <c r="W1" s="142" t="s">
        <v>11</v>
      </c>
      <c r="X1" s="137" t="s">
        <v>12</v>
      </c>
      <c r="Y1" s="137" t="s">
        <v>13</v>
      </c>
      <c r="Z1" s="145" t="s">
        <v>14</v>
      </c>
      <c r="AA1" s="4" t="s">
        <v>15</v>
      </c>
      <c r="AB1" s="4" t="s">
        <v>15</v>
      </c>
      <c r="AC1" s="142" t="s">
        <v>16</v>
      </c>
      <c r="AD1" s="142" t="s">
        <v>17</v>
      </c>
      <c r="AE1" s="142" t="s">
        <v>18</v>
      </c>
      <c r="AF1" s="142" t="s">
        <v>19</v>
      </c>
      <c r="AG1" s="142" t="s">
        <v>20</v>
      </c>
      <c r="AH1" s="147" t="s">
        <v>21</v>
      </c>
      <c r="AI1" s="142" t="s">
        <v>22</v>
      </c>
      <c r="AJ1" s="144" t="s">
        <v>344</v>
      </c>
    </row>
    <row r="2" spans="1:36" ht="33.75" customHeight="1">
      <c r="A2" s="135"/>
      <c r="B2" s="136"/>
      <c r="C2" s="136"/>
      <c r="D2" s="5" t="s">
        <v>23</v>
      </c>
      <c r="E2" s="5" t="s">
        <v>24</v>
      </c>
      <c r="F2" s="5" t="s">
        <v>25</v>
      </c>
      <c r="G2" s="5" t="s">
        <v>26</v>
      </c>
      <c r="H2" s="5" t="s">
        <v>23</v>
      </c>
      <c r="I2" s="5" t="s">
        <v>24</v>
      </c>
      <c r="J2" s="5" t="s">
        <v>25</v>
      </c>
      <c r="K2" s="139"/>
      <c r="L2" s="6" t="s">
        <v>23</v>
      </c>
      <c r="M2" s="6" t="s">
        <v>24</v>
      </c>
      <c r="N2" s="6" t="s">
        <v>25</v>
      </c>
      <c r="O2" s="5" t="s">
        <v>27</v>
      </c>
      <c r="P2" s="5" t="s">
        <v>28</v>
      </c>
      <c r="Q2" s="5" t="s">
        <v>29</v>
      </c>
      <c r="R2" s="5" t="s">
        <v>30</v>
      </c>
      <c r="S2" s="5" t="s">
        <v>31</v>
      </c>
      <c r="T2" s="136"/>
      <c r="U2" s="142"/>
      <c r="V2" s="143"/>
      <c r="W2" s="142"/>
      <c r="X2" s="137"/>
      <c r="Y2" s="137"/>
      <c r="Z2" s="145"/>
      <c r="AA2" s="8" t="s">
        <v>32</v>
      </c>
      <c r="AB2" s="8" t="s">
        <v>33</v>
      </c>
      <c r="AC2" s="142"/>
      <c r="AD2" s="142"/>
      <c r="AE2" s="142"/>
      <c r="AF2" s="142"/>
      <c r="AG2" s="142"/>
      <c r="AH2" s="147"/>
      <c r="AI2" s="142"/>
      <c r="AJ2" s="144"/>
    </row>
    <row r="3" spans="1:36" s="90" customFormat="1" ht="25.5" customHeight="1">
      <c r="A3" s="78">
        <v>133</v>
      </c>
      <c r="B3" s="79" t="s">
        <v>345</v>
      </c>
      <c r="C3" s="79" t="s">
        <v>35</v>
      </c>
      <c r="D3" s="80">
        <v>6500</v>
      </c>
      <c r="E3" s="81" t="s">
        <v>346</v>
      </c>
      <c r="F3" s="81" t="s">
        <v>347</v>
      </c>
      <c r="G3" s="81" t="s">
        <v>348</v>
      </c>
      <c r="H3" s="80">
        <v>6500</v>
      </c>
      <c r="I3" s="81" t="s">
        <v>346</v>
      </c>
      <c r="J3" s="81" t="s">
        <v>347</v>
      </c>
      <c r="K3" s="79" t="s">
        <v>345</v>
      </c>
      <c r="L3" s="80">
        <v>6500</v>
      </c>
      <c r="M3" s="81" t="s">
        <v>346</v>
      </c>
      <c r="N3" s="81" t="s">
        <v>347</v>
      </c>
      <c r="O3" s="82" t="s">
        <v>39</v>
      </c>
      <c r="P3" s="82" t="s">
        <v>40</v>
      </c>
      <c r="Q3" s="82"/>
      <c r="R3" s="82" t="s">
        <v>41</v>
      </c>
      <c r="S3" s="82"/>
      <c r="T3" s="79" t="s">
        <v>349</v>
      </c>
      <c r="U3" s="81"/>
      <c r="V3" s="83" t="s">
        <v>350</v>
      </c>
      <c r="W3" s="81" t="s">
        <v>351</v>
      </c>
      <c r="X3" s="82" t="s">
        <v>46</v>
      </c>
      <c r="Y3" s="82" t="s">
        <v>47</v>
      </c>
      <c r="Z3" s="82" t="s">
        <v>352</v>
      </c>
      <c r="AA3" s="84">
        <v>21</v>
      </c>
      <c r="AB3" s="84" t="s">
        <v>353</v>
      </c>
      <c r="AC3" s="85">
        <v>1819</v>
      </c>
      <c r="AD3" s="86">
        <v>40794</v>
      </c>
      <c r="AE3" s="81" t="s">
        <v>354</v>
      </c>
      <c r="AF3" s="87">
        <v>40473</v>
      </c>
      <c r="AG3" s="87">
        <v>40881</v>
      </c>
      <c r="AH3" s="88"/>
      <c r="AI3" s="81" t="s">
        <v>346</v>
      </c>
      <c r="AJ3" s="89" t="s">
        <v>355</v>
      </c>
    </row>
    <row r="4" spans="1:35" s="22" customFormat="1" ht="114.75">
      <c r="A4" s="9">
        <v>6</v>
      </c>
      <c r="B4" s="27" t="s">
        <v>94</v>
      </c>
      <c r="C4" s="28" t="s">
        <v>35</v>
      </c>
      <c r="D4" s="29">
        <v>1114</v>
      </c>
      <c r="E4" s="30" t="s">
        <v>36</v>
      </c>
      <c r="F4" s="30" t="s">
        <v>95</v>
      </c>
      <c r="G4" s="30" t="s">
        <v>96</v>
      </c>
      <c r="H4" s="29">
        <v>3016</v>
      </c>
      <c r="I4" s="30" t="s">
        <v>97</v>
      </c>
      <c r="J4" s="30" t="s">
        <v>98</v>
      </c>
      <c r="K4" s="28" t="s">
        <v>94</v>
      </c>
      <c r="L4" s="29">
        <v>1114</v>
      </c>
      <c r="M4" s="30" t="s">
        <v>36</v>
      </c>
      <c r="N4" s="30" t="s">
        <v>95</v>
      </c>
      <c r="O4" s="31" t="s">
        <v>39</v>
      </c>
      <c r="P4" s="31" t="s">
        <v>40</v>
      </c>
      <c r="Q4" s="14"/>
      <c r="R4" s="14"/>
      <c r="S4" s="14"/>
      <c r="T4" s="30" t="s">
        <v>99</v>
      </c>
      <c r="U4" s="13" t="s">
        <v>100</v>
      </c>
      <c r="V4" s="32" t="s">
        <v>101</v>
      </c>
      <c r="W4" s="30" t="s">
        <v>102</v>
      </c>
      <c r="X4" s="31" t="s">
        <v>103</v>
      </c>
      <c r="Y4" s="31" t="s">
        <v>47</v>
      </c>
      <c r="Z4" s="31" t="s">
        <v>104</v>
      </c>
      <c r="AA4" s="33">
        <v>189</v>
      </c>
      <c r="AB4" s="33" t="s">
        <v>105</v>
      </c>
      <c r="AC4" s="34">
        <v>697</v>
      </c>
      <c r="AD4" s="35">
        <v>40304</v>
      </c>
      <c r="AE4" s="30" t="s">
        <v>106</v>
      </c>
      <c r="AF4" s="36">
        <v>40298</v>
      </c>
      <c r="AG4" s="36">
        <v>41393</v>
      </c>
      <c r="AH4" s="20" t="s">
        <v>107</v>
      </c>
      <c r="AI4" s="37" t="s">
        <v>108</v>
      </c>
    </row>
    <row r="5" spans="1:35" s="44" customFormat="1" ht="25.5" customHeight="1">
      <c r="A5" s="40">
        <v>11</v>
      </c>
      <c r="B5" s="27" t="s">
        <v>152</v>
      </c>
      <c r="C5" s="28" t="s">
        <v>35</v>
      </c>
      <c r="D5" s="29">
        <v>1134</v>
      </c>
      <c r="E5" s="30" t="s">
        <v>36</v>
      </c>
      <c r="F5" s="30" t="s">
        <v>153</v>
      </c>
      <c r="G5" s="30" t="s">
        <v>38</v>
      </c>
      <c r="H5" s="29">
        <v>1044</v>
      </c>
      <c r="I5" s="30" t="s">
        <v>36</v>
      </c>
      <c r="J5" s="30" t="s">
        <v>154</v>
      </c>
      <c r="K5" s="28" t="s">
        <v>152</v>
      </c>
      <c r="L5" s="29">
        <v>1134</v>
      </c>
      <c r="M5" s="30" t="s">
        <v>36</v>
      </c>
      <c r="N5" s="30" t="s">
        <v>153</v>
      </c>
      <c r="O5" s="31" t="s">
        <v>39</v>
      </c>
      <c r="P5" s="31" t="s">
        <v>40</v>
      </c>
      <c r="Q5" s="31" t="s">
        <v>122</v>
      </c>
      <c r="R5" s="31"/>
      <c r="S5" s="31"/>
      <c r="T5" s="30" t="s">
        <v>155</v>
      </c>
      <c r="U5" s="30" t="s">
        <v>155</v>
      </c>
      <c r="V5" s="15" t="s">
        <v>156</v>
      </c>
      <c r="W5" s="30" t="s">
        <v>157</v>
      </c>
      <c r="X5" s="31" t="s">
        <v>158</v>
      </c>
      <c r="Y5" s="31" t="s">
        <v>47</v>
      </c>
      <c r="Z5" s="31" t="s">
        <v>159</v>
      </c>
      <c r="AA5" s="33">
        <v>9</v>
      </c>
      <c r="AB5" s="33" t="s">
        <v>160</v>
      </c>
      <c r="AC5" s="34">
        <v>911</v>
      </c>
      <c r="AD5" s="41">
        <v>39478</v>
      </c>
      <c r="AE5" s="30" t="s">
        <v>161</v>
      </c>
      <c r="AF5" s="36">
        <v>40651</v>
      </c>
      <c r="AG5" s="36">
        <v>41747</v>
      </c>
      <c r="AH5" s="42" t="s">
        <v>162</v>
      </c>
      <c r="AI5" s="43" t="s">
        <v>93</v>
      </c>
    </row>
    <row r="6" spans="1:35" s="22" customFormat="1" ht="25.5">
      <c r="A6" s="69">
        <v>27</v>
      </c>
      <c r="B6" s="45" t="s">
        <v>328</v>
      </c>
      <c r="C6" s="48" t="s">
        <v>35</v>
      </c>
      <c r="D6" s="129">
        <v>1139</v>
      </c>
      <c r="E6" s="48" t="s">
        <v>36</v>
      </c>
      <c r="F6" s="128" t="s">
        <v>466</v>
      </c>
      <c r="G6" s="47" t="s">
        <v>38</v>
      </c>
      <c r="H6" s="46">
        <v>1139</v>
      </c>
      <c r="I6" s="47" t="s">
        <v>36</v>
      </c>
      <c r="J6" s="127" t="s">
        <v>467</v>
      </c>
      <c r="K6" s="45" t="s">
        <v>329</v>
      </c>
      <c r="L6" s="46"/>
      <c r="M6" s="47"/>
      <c r="N6" s="47"/>
      <c r="O6" s="49" t="s">
        <v>39</v>
      </c>
      <c r="P6" s="49" t="s">
        <v>40</v>
      </c>
      <c r="Q6" s="49" t="s">
        <v>122</v>
      </c>
      <c r="R6" s="49" t="s">
        <v>41</v>
      </c>
      <c r="S6" s="49" t="s">
        <v>336</v>
      </c>
      <c r="T6" s="47" t="s">
        <v>468</v>
      </c>
      <c r="U6" s="47" t="s">
        <v>469</v>
      </c>
      <c r="V6" s="126" t="s">
        <v>470</v>
      </c>
      <c r="W6" s="47" t="s">
        <v>471</v>
      </c>
      <c r="X6" s="49" t="s">
        <v>472</v>
      </c>
      <c r="Y6" s="49" t="s">
        <v>47</v>
      </c>
      <c r="Z6" s="71" t="s">
        <v>330</v>
      </c>
      <c r="AA6" s="50"/>
      <c r="AB6" s="50" t="s">
        <v>331</v>
      </c>
      <c r="AC6" s="72" t="s">
        <v>332</v>
      </c>
      <c r="AD6" s="73"/>
      <c r="AE6" s="47"/>
      <c r="AF6" s="52"/>
      <c r="AG6" s="52"/>
      <c r="AH6" s="74"/>
      <c r="AI6" s="75" t="s">
        <v>93</v>
      </c>
    </row>
  </sheetData>
  <sheetProtection selectLockedCells="1" selectUnlockedCells="1"/>
  <mergeCells count="23">
    <mergeCell ref="AF1:AF2"/>
    <mergeCell ref="AG1:AG2"/>
    <mergeCell ref="AH1:AH2"/>
    <mergeCell ref="AI1:AI2"/>
    <mergeCell ref="AJ1:AJ2"/>
    <mergeCell ref="X1:X2"/>
    <mergeCell ref="Y1:Y2"/>
    <mergeCell ref="Z1:Z2"/>
    <mergeCell ref="AC1:AC2"/>
    <mergeCell ref="AD1:AD2"/>
    <mergeCell ref="AE1:AE2"/>
    <mergeCell ref="L1:N1"/>
    <mergeCell ref="O1:S1"/>
    <mergeCell ref="T1:T2"/>
    <mergeCell ref="U1:U2"/>
    <mergeCell ref="V1:V2"/>
    <mergeCell ref="W1:W2"/>
    <mergeCell ref="A1:A2"/>
    <mergeCell ref="B1:B2"/>
    <mergeCell ref="C1:C2"/>
    <mergeCell ref="D1:F1"/>
    <mergeCell ref="G1:J1"/>
    <mergeCell ref="K1:K2"/>
  </mergeCells>
  <hyperlinks>
    <hyperlink ref="V5" r:id="rId1" display="info@pyrocontroll.hu"/>
    <hyperlink ref="V6" r:id="rId2" display="erando@erando.hu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22.83203125" style="0" customWidth="1"/>
    <col min="2" max="2" width="9.83203125" style="0" customWidth="1"/>
    <col min="3" max="3" width="6.83203125" style="0" customWidth="1"/>
    <col min="4" max="4" width="5.33203125" style="0" customWidth="1"/>
  </cols>
  <sheetData>
    <row r="1" spans="1:6" ht="12.75">
      <c r="A1" s="91" t="s">
        <v>26</v>
      </c>
      <c r="B1" s="92" t="s">
        <v>356</v>
      </c>
      <c r="C1" s="92" t="s">
        <v>357</v>
      </c>
      <c r="D1" s="93" t="s">
        <v>358</v>
      </c>
      <c r="F1" t="s">
        <v>359</v>
      </c>
    </row>
    <row r="2" spans="1:6" ht="12.75">
      <c r="A2" s="94" t="s">
        <v>36</v>
      </c>
      <c r="B2" s="95">
        <v>1</v>
      </c>
      <c r="C2" s="95">
        <v>30</v>
      </c>
      <c r="D2" s="96" t="s">
        <v>360</v>
      </c>
      <c r="F2" s="97">
        <v>18</v>
      </c>
    </row>
    <row r="3" spans="1:6" ht="12.75">
      <c r="A3" s="98" t="s">
        <v>361</v>
      </c>
      <c r="B3" s="99">
        <v>31</v>
      </c>
      <c r="C3" s="99">
        <v>40</v>
      </c>
      <c r="D3" s="100" t="s">
        <v>362</v>
      </c>
      <c r="F3" s="97">
        <v>2</v>
      </c>
    </row>
    <row r="4" spans="1:6" ht="12.75">
      <c r="A4" s="98" t="s">
        <v>348</v>
      </c>
      <c r="B4" s="99">
        <v>41</v>
      </c>
      <c r="C4" s="99">
        <v>60</v>
      </c>
      <c r="D4" s="100" t="s">
        <v>363</v>
      </c>
      <c r="F4" s="97">
        <v>8</v>
      </c>
    </row>
    <row r="5" spans="1:6" ht="12.75">
      <c r="A5" s="98" t="s">
        <v>364</v>
      </c>
      <c r="B5" s="99">
        <v>61</v>
      </c>
      <c r="C5" s="99">
        <v>80</v>
      </c>
      <c r="D5" s="100" t="s">
        <v>365</v>
      </c>
      <c r="F5" s="97">
        <v>6</v>
      </c>
    </row>
    <row r="6" spans="1:6" ht="12.75">
      <c r="A6" s="98" t="s">
        <v>165</v>
      </c>
      <c r="B6" s="99">
        <v>81</v>
      </c>
      <c r="C6" s="99">
        <v>99</v>
      </c>
      <c r="D6" s="100" t="s">
        <v>366</v>
      </c>
      <c r="F6" s="97">
        <v>13</v>
      </c>
    </row>
    <row r="7" spans="1:4" ht="12.75">
      <c r="A7" s="101" t="s">
        <v>367</v>
      </c>
      <c r="B7" s="102">
        <v>1</v>
      </c>
      <c r="C7" s="102">
        <v>99</v>
      </c>
      <c r="D7" s="103" t="s">
        <v>368</v>
      </c>
    </row>
    <row r="8" spans="1:4" ht="12.75">
      <c r="A8" s="101" t="s">
        <v>369</v>
      </c>
      <c r="B8" s="102">
        <v>1</v>
      </c>
      <c r="C8" s="102">
        <v>99</v>
      </c>
      <c r="D8" s="103" t="s">
        <v>370</v>
      </c>
    </row>
    <row r="9" spans="1:4" ht="12.75">
      <c r="A9" s="101" t="s">
        <v>371</v>
      </c>
      <c r="B9" s="102">
        <v>1</v>
      </c>
      <c r="C9" s="102">
        <v>99</v>
      </c>
      <c r="D9" s="103" t="s">
        <v>372</v>
      </c>
    </row>
    <row r="10" spans="1:6" ht="12.75">
      <c r="A10" s="98" t="s">
        <v>373</v>
      </c>
      <c r="B10" s="99">
        <v>1</v>
      </c>
      <c r="C10" s="99">
        <v>20</v>
      </c>
      <c r="D10" s="100" t="s">
        <v>374</v>
      </c>
      <c r="F10" s="97">
        <v>6</v>
      </c>
    </row>
    <row r="11" spans="1:6" ht="12.75">
      <c r="A11" s="98" t="s">
        <v>96</v>
      </c>
      <c r="B11" s="99">
        <v>21</v>
      </c>
      <c r="C11" s="99">
        <v>99</v>
      </c>
      <c r="D11" s="100" t="s">
        <v>375</v>
      </c>
      <c r="F11" s="97">
        <v>6</v>
      </c>
    </row>
    <row r="12" spans="1:4" ht="12.75">
      <c r="A12" s="101" t="s">
        <v>376</v>
      </c>
      <c r="B12" s="102">
        <v>1</v>
      </c>
      <c r="C12" s="102">
        <v>99</v>
      </c>
      <c r="D12" s="103" t="s">
        <v>377</v>
      </c>
    </row>
    <row r="13" spans="1:4" ht="12.75">
      <c r="A13" s="101" t="s">
        <v>378</v>
      </c>
      <c r="B13" s="102">
        <v>1</v>
      </c>
      <c r="C13" s="102">
        <v>99</v>
      </c>
      <c r="D13" s="103" t="s">
        <v>379</v>
      </c>
    </row>
    <row r="14" spans="1:4" ht="12.75">
      <c r="A14" s="101" t="s">
        <v>55</v>
      </c>
      <c r="B14" s="102">
        <v>1</v>
      </c>
      <c r="C14" s="102">
        <v>99</v>
      </c>
      <c r="D14" s="103" t="s">
        <v>380</v>
      </c>
    </row>
    <row r="15" spans="1:4" ht="12.75">
      <c r="A15" s="101" t="s">
        <v>130</v>
      </c>
      <c r="B15" s="102">
        <v>1</v>
      </c>
      <c r="C15" s="102">
        <v>99</v>
      </c>
      <c r="D15" s="103" t="s">
        <v>381</v>
      </c>
    </row>
    <row r="16" spans="1:6" ht="12.75">
      <c r="A16" s="98" t="s">
        <v>382</v>
      </c>
      <c r="B16" s="99">
        <v>1</v>
      </c>
      <c r="C16" s="99">
        <v>20</v>
      </c>
      <c r="D16" s="100" t="s">
        <v>383</v>
      </c>
      <c r="F16" s="97">
        <v>3</v>
      </c>
    </row>
    <row r="17" spans="1:6" ht="12.75">
      <c r="A17" s="98" t="s">
        <v>384</v>
      </c>
      <c r="B17" s="99">
        <v>21</v>
      </c>
      <c r="C17" s="99">
        <v>99</v>
      </c>
      <c r="D17" s="100" t="s">
        <v>385</v>
      </c>
      <c r="F17" s="97">
        <v>6</v>
      </c>
    </row>
    <row r="18" spans="1:4" ht="12.75">
      <c r="A18" s="101" t="s">
        <v>386</v>
      </c>
      <c r="B18" s="102">
        <v>1</v>
      </c>
      <c r="C18" s="102">
        <v>99</v>
      </c>
      <c r="D18" s="103" t="s">
        <v>387</v>
      </c>
    </row>
    <row r="19" spans="1:6" ht="12.75">
      <c r="A19" s="98" t="s">
        <v>302</v>
      </c>
      <c r="B19" s="99">
        <v>1</v>
      </c>
      <c r="C19" s="99">
        <v>20</v>
      </c>
      <c r="D19" s="100" t="s">
        <v>388</v>
      </c>
      <c r="F19" s="97">
        <v>4</v>
      </c>
    </row>
    <row r="20" spans="1:6" ht="12.75">
      <c r="A20" s="98" t="s">
        <v>389</v>
      </c>
      <c r="B20" s="99">
        <v>21</v>
      </c>
      <c r="C20" s="99">
        <v>99</v>
      </c>
      <c r="D20" s="100" t="s">
        <v>390</v>
      </c>
      <c r="F20" s="97">
        <v>9</v>
      </c>
    </row>
    <row r="21" spans="1:4" ht="12.75">
      <c r="A21" s="104" t="s">
        <v>391</v>
      </c>
      <c r="B21" s="105">
        <v>1</v>
      </c>
      <c r="C21" s="105">
        <v>99</v>
      </c>
      <c r="D21" s="106" t="s">
        <v>392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1">
      <selection activeCell="G6" sqref="G6"/>
    </sheetView>
  </sheetViews>
  <sheetFormatPr defaultColWidth="9.33203125" defaultRowHeight="12.75"/>
  <cols>
    <col min="1" max="1" width="20.5" style="0" customWidth="1"/>
    <col min="2" max="2" width="10.16015625" style="0" customWidth="1"/>
    <col min="3" max="3" width="11.33203125" style="0" customWidth="1"/>
    <col min="4" max="4" width="21.16015625" style="0" customWidth="1"/>
    <col min="5" max="5" width="3.5" style="0" customWidth="1"/>
    <col min="6" max="6" width="14.5" style="0" customWidth="1"/>
    <col min="7" max="7" width="3.5" style="0" customWidth="1"/>
    <col min="8" max="8" width="20.83203125" style="0" customWidth="1"/>
    <col min="9" max="9" width="17" style="0" customWidth="1"/>
    <col min="10" max="10" width="12.5" style="0" customWidth="1"/>
    <col min="11" max="11" width="8.16015625" style="0" customWidth="1"/>
  </cols>
  <sheetData>
    <row r="1" spans="2:11" ht="12.75">
      <c r="B1" t="s">
        <v>393</v>
      </c>
      <c r="J1" t="s">
        <v>22</v>
      </c>
      <c r="K1" t="s">
        <v>394</v>
      </c>
    </row>
    <row r="2" spans="1:11" ht="15.75">
      <c r="A2" s="107" t="s">
        <v>395</v>
      </c>
      <c r="B2" t="e">
        <f>COUNTIF('TK karbantartók'!#REF!,A2)</f>
        <v>#REF!</v>
      </c>
      <c r="D2" s="108" t="s">
        <v>396</v>
      </c>
      <c r="E2" s="109">
        <v>0</v>
      </c>
      <c r="F2" s="110" t="s">
        <v>397</v>
      </c>
      <c r="G2" s="109">
        <f aca="true" t="shared" si="0" ref="G2:G13">COUNTIF(B$1:B$65536,E2)</f>
        <v>0</v>
      </c>
      <c r="H2" s="111" t="s">
        <v>398</v>
      </c>
      <c r="I2" s="112" t="s">
        <v>399</v>
      </c>
      <c r="J2" s="112">
        <f>SUM(G2)</f>
        <v>0</v>
      </c>
      <c r="K2" s="112">
        <f>E2*G2</f>
        <v>0</v>
      </c>
    </row>
    <row r="3" spans="1:11" ht="15.75">
      <c r="A3" s="113" t="s">
        <v>346</v>
      </c>
      <c r="B3" t="e">
        <f>COUNTIF('TK karbantartók'!#REF!,A3)</f>
        <v>#REF!</v>
      </c>
      <c r="D3" s="114" t="s">
        <v>396</v>
      </c>
      <c r="E3" s="115">
        <v>1</v>
      </c>
      <c r="F3" s="116" t="s">
        <v>397</v>
      </c>
      <c r="G3" s="115">
        <f t="shared" si="0"/>
        <v>0</v>
      </c>
      <c r="H3" s="117" t="s">
        <v>398</v>
      </c>
      <c r="I3" s="148" t="s">
        <v>400</v>
      </c>
      <c r="J3" s="149">
        <f>SUM(G3:G5)</f>
        <v>0</v>
      </c>
      <c r="K3" s="149">
        <f>E3*G3+E4*G4+E5*G5</f>
        <v>0</v>
      </c>
    </row>
    <row r="4" spans="1:11" ht="15.75">
      <c r="A4" s="107" t="s">
        <v>401</v>
      </c>
      <c r="B4" t="e">
        <f>COUNTIF('TK karbantartók'!#REF!,A4)</f>
        <v>#REF!</v>
      </c>
      <c r="D4" s="118" t="s">
        <v>396</v>
      </c>
      <c r="E4" s="119">
        <v>2</v>
      </c>
      <c r="F4" s="3" t="s">
        <v>397</v>
      </c>
      <c r="G4" s="119">
        <f t="shared" si="0"/>
        <v>0</v>
      </c>
      <c r="H4" s="120" t="s">
        <v>398</v>
      </c>
      <c r="I4" s="148"/>
      <c r="J4" s="149"/>
      <c r="K4" s="149"/>
    </row>
    <row r="5" spans="1:11" ht="15.75">
      <c r="A5" s="107" t="s">
        <v>402</v>
      </c>
      <c r="B5" t="e">
        <f>COUNTIF('TK karbantartók'!#REF!,A5)</f>
        <v>#REF!</v>
      </c>
      <c r="D5" s="121" t="s">
        <v>396</v>
      </c>
      <c r="E5" s="122">
        <v>3</v>
      </c>
      <c r="F5" s="123" t="s">
        <v>397</v>
      </c>
      <c r="G5" s="122">
        <f t="shared" si="0"/>
        <v>0</v>
      </c>
      <c r="H5" s="124" t="s">
        <v>398</v>
      </c>
      <c r="I5" s="148"/>
      <c r="J5" s="149"/>
      <c r="K5" s="149"/>
    </row>
    <row r="6" spans="1:11" ht="15.75">
      <c r="A6" s="107" t="s">
        <v>403</v>
      </c>
      <c r="B6" t="e">
        <f>COUNTIF('TK karbantartók'!#REF!,A6)</f>
        <v>#REF!</v>
      </c>
      <c r="D6" s="114" t="s">
        <v>396</v>
      </c>
      <c r="E6" s="115">
        <v>4</v>
      </c>
      <c r="F6" s="116" t="s">
        <v>397</v>
      </c>
      <c r="G6" s="115">
        <f t="shared" si="0"/>
        <v>0</v>
      </c>
      <c r="H6" s="117" t="s">
        <v>398</v>
      </c>
      <c r="I6" s="148" t="s">
        <v>404</v>
      </c>
      <c r="J6" s="148">
        <f>SUM(G6:G10)</f>
        <v>0</v>
      </c>
      <c r="K6" s="148">
        <f>E6*G6+E7*G7+E8*G8+E9*G9+E10*G10</f>
        <v>0</v>
      </c>
    </row>
    <row r="7" spans="1:11" ht="15.75">
      <c r="A7" s="107" t="s">
        <v>405</v>
      </c>
      <c r="B7" t="e">
        <f>COUNTIF('TK karbantartók'!#REF!,A7)</f>
        <v>#REF!</v>
      </c>
      <c r="D7" s="118" t="s">
        <v>396</v>
      </c>
      <c r="E7" s="119">
        <v>5</v>
      </c>
      <c r="F7" s="3" t="s">
        <v>397</v>
      </c>
      <c r="G7" s="119">
        <f t="shared" si="0"/>
        <v>0</v>
      </c>
      <c r="H7" s="120" t="s">
        <v>398</v>
      </c>
      <c r="I7" s="148"/>
      <c r="J7" s="148"/>
      <c r="K7" s="148"/>
    </row>
    <row r="8" spans="1:11" ht="15.75">
      <c r="A8" s="107" t="s">
        <v>406</v>
      </c>
      <c r="B8" t="e">
        <f>COUNTIF('TK karbantartók'!#REF!,A8)</f>
        <v>#REF!</v>
      </c>
      <c r="D8" s="118" t="s">
        <v>396</v>
      </c>
      <c r="E8" s="119">
        <v>6</v>
      </c>
      <c r="F8" s="3" t="s">
        <v>397</v>
      </c>
      <c r="G8" s="119">
        <f t="shared" si="0"/>
        <v>0</v>
      </c>
      <c r="H8" s="120" t="s">
        <v>398</v>
      </c>
      <c r="I8" s="148"/>
      <c r="J8" s="148"/>
      <c r="K8" s="148"/>
    </row>
    <row r="9" spans="1:11" ht="15.75">
      <c r="A9" s="125" t="s">
        <v>151</v>
      </c>
      <c r="B9" t="e">
        <f>COUNTIF('TK karbantartók'!#REF!,A9)</f>
        <v>#REF!</v>
      </c>
      <c r="D9" s="118" t="s">
        <v>396</v>
      </c>
      <c r="E9" s="119">
        <v>7</v>
      </c>
      <c r="F9" s="3" t="s">
        <v>397</v>
      </c>
      <c r="G9" s="119">
        <f t="shared" si="0"/>
        <v>0</v>
      </c>
      <c r="H9" s="120" t="s">
        <v>398</v>
      </c>
      <c r="I9" s="148"/>
      <c r="J9" s="148"/>
      <c r="K9" s="148"/>
    </row>
    <row r="10" spans="1:11" ht="15.75">
      <c r="A10" s="125" t="s">
        <v>52</v>
      </c>
      <c r="B10" t="e">
        <f>COUNTIF('TK karbantartók'!#REF!,A10)</f>
        <v>#REF!</v>
      </c>
      <c r="D10" s="121" t="s">
        <v>396</v>
      </c>
      <c r="E10" s="122">
        <v>8</v>
      </c>
      <c r="F10" s="123" t="s">
        <v>397</v>
      </c>
      <c r="G10" s="122">
        <f t="shared" si="0"/>
        <v>0</v>
      </c>
      <c r="H10" s="124" t="s">
        <v>398</v>
      </c>
      <c r="I10" s="148"/>
      <c r="J10" s="148"/>
      <c r="K10" s="148"/>
    </row>
    <row r="11" spans="1:11" ht="15.75">
      <c r="A11" s="107" t="s">
        <v>407</v>
      </c>
      <c r="B11" t="e">
        <f>COUNTIF('TK karbantartók'!#REF!,A11)</f>
        <v>#REF!</v>
      </c>
      <c r="D11" s="118" t="s">
        <v>396</v>
      </c>
      <c r="E11" s="119">
        <v>9</v>
      </c>
      <c r="F11" s="3" t="s">
        <v>397</v>
      </c>
      <c r="G11" s="119">
        <f t="shared" si="0"/>
        <v>0</v>
      </c>
      <c r="H11" s="120" t="s">
        <v>398</v>
      </c>
      <c r="I11" s="148" t="s">
        <v>408</v>
      </c>
      <c r="J11" s="148">
        <f>SUM(G11:G13)</f>
        <v>0</v>
      </c>
      <c r="K11" s="148">
        <f>E11*G11+E12*G12+E13*G13</f>
        <v>0</v>
      </c>
    </row>
    <row r="12" spans="1:11" ht="15.75">
      <c r="A12" s="107" t="s">
        <v>409</v>
      </c>
      <c r="B12" t="e">
        <f>COUNTIF('TK karbantartók'!#REF!,A12)</f>
        <v>#REF!</v>
      </c>
      <c r="D12" s="118" t="s">
        <v>396</v>
      </c>
      <c r="E12" s="119">
        <v>10</v>
      </c>
      <c r="F12" s="3" t="s">
        <v>397</v>
      </c>
      <c r="G12" s="119">
        <f t="shared" si="0"/>
        <v>0</v>
      </c>
      <c r="H12" s="120" t="s">
        <v>398</v>
      </c>
      <c r="I12" s="148"/>
      <c r="J12" s="148"/>
      <c r="K12" s="148"/>
    </row>
    <row r="13" spans="1:11" ht="15.75">
      <c r="A13" s="107" t="s">
        <v>410</v>
      </c>
      <c r="B13" t="e">
        <f>COUNTIF('TK karbantartók'!#REF!,A13)</f>
        <v>#REF!</v>
      </c>
      <c r="D13" s="121" t="s">
        <v>396</v>
      </c>
      <c r="E13" s="122">
        <v>11</v>
      </c>
      <c r="F13" s="123" t="s">
        <v>397</v>
      </c>
      <c r="G13" s="122">
        <f t="shared" si="0"/>
        <v>0</v>
      </c>
      <c r="H13" s="124" t="s">
        <v>398</v>
      </c>
      <c r="I13" s="148"/>
      <c r="J13" s="148"/>
      <c r="K13" s="148"/>
    </row>
    <row r="14" spans="1:11" ht="15.75">
      <c r="A14" s="107" t="s">
        <v>411</v>
      </c>
      <c r="B14" t="e">
        <f>COUNTIF('TK karbantartók'!#REF!,A14)</f>
        <v>#REF!</v>
      </c>
      <c r="J14">
        <f>SUM(J2:J13)</f>
        <v>0</v>
      </c>
      <c r="K14">
        <f>SUM(K2:K13)</f>
        <v>0</v>
      </c>
    </row>
    <row r="15" spans="1:2" ht="15.75">
      <c r="A15" s="107" t="s">
        <v>239</v>
      </c>
      <c r="B15" t="e">
        <f>COUNTIF('TK karbantartók'!#REF!,A15)</f>
        <v>#REF!</v>
      </c>
    </row>
    <row r="16" spans="1:2" ht="15.75">
      <c r="A16" s="125" t="s">
        <v>75</v>
      </c>
      <c r="B16" t="e">
        <f>COUNTIF('TK karbantartók'!#REF!,A16)</f>
        <v>#REF!</v>
      </c>
    </row>
    <row r="17" spans="1:2" ht="15.75">
      <c r="A17" s="125" t="s">
        <v>93</v>
      </c>
      <c r="B17" t="e">
        <f>COUNTIF('TK karbantartók'!#REF!,A17)</f>
        <v>#REF!</v>
      </c>
    </row>
    <row r="18" spans="1:2" ht="15.75">
      <c r="A18" s="107" t="s">
        <v>412</v>
      </c>
      <c r="B18" t="e">
        <f>COUNTIF('TK karbantartók'!#REF!,A18)</f>
        <v>#REF!</v>
      </c>
    </row>
    <row r="19" spans="1:2" ht="15.75">
      <c r="A19" s="107" t="s">
        <v>413</v>
      </c>
      <c r="B19" t="e">
        <f>COUNTIF('TK karbantartók'!#REF!,A19)</f>
        <v>#REF!</v>
      </c>
    </row>
    <row r="20" spans="1:2" ht="15.75">
      <c r="A20" s="107" t="s">
        <v>140</v>
      </c>
      <c r="B20" t="e">
        <f>COUNTIF('TK karbantartók'!#REF!,A20)</f>
        <v>#REF!</v>
      </c>
    </row>
    <row r="21" spans="1:2" ht="15.75">
      <c r="A21" s="107" t="s">
        <v>108</v>
      </c>
      <c r="B21" t="e">
        <f>COUNTIF('TK karbantartók'!#REF!,A21)</f>
        <v>#REF!</v>
      </c>
    </row>
    <row r="22" spans="1:2" ht="15.75">
      <c r="A22" s="107" t="s">
        <v>414</v>
      </c>
      <c r="B22" t="e">
        <f>COUNTIF('TK karbantartók'!#REF!,A22)</f>
        <v>#REF!</v>
      </c>
    </row>
    <row r="23" spans="1:2" ht="15.75">
      <c r="A23" s="107" t="s">
        <v>415</v>
      </c>
      <c r="B23" t="e">
        <f>COUNTIF('TK karbantartók'!#REF!,A23)</f>
        <v>#REF!</v>
      </c>
    </row>
    <row r="24" spans="1:2" ht="15.75">
      <c r="A24" s="107" t="s">
        <v>416</v>
      </c>
      <c r="B24" t="e">
        <f>COUNTIF('TK karbantartók'!#REF!,A24)</f>
        <v>#REF!</v>
      </c>
    </row>
    <row r="25" spans="1:2" ht="15.75">
      <c r="A25" s="107" t="s">
        <v>417</v>
      </c>
      <c r="B25" t="e">
        <f>COUNTIF('TK karbantartók'!#REF!,A25)</f>
        <v>#REF!</v>
      </c>
    </row>
    <row r="26" spans="1:2" ht="15.75">
      <c r="A26" s="107" t="s">
        <v>418</v>
      </c>
      <c r="B26" t="e">
        <f>COUNTIF('TK karbantartók'!#REF!,A26)</f>
        <v>#REF!</v>
      </c>
    </row>
    <row r="27" spans="1:2" ht="15.75">
      <c r="A27" s="107" t="s">
        <v>419</v>
      </c>
      <c r="B27" t="e">
        <f>COUNTIF('TK karbantartók'!#REF!,A27)</f>
        <v>#REF!</v>
      </c>
    </row>
    <row r="28" spans="1:2" ht="15.75">
      <c r="A28" s="107" t="s">
        <v>420</v>
      </c>
      <c r="B28" t="e">
        <f>COUNTIF('TK karbantartók'!#REF!,A28)</f>
        <v>#REF!</v>
      </c>
    </row>
    <row r="29" spans="1:2" ht="15.75">
      <c r="A29" s="113" t="s">
        <v>421</v>
      </c>
      <c r="B29" t="e">
        <f>COUNTIF('TK karbantartók'!#REF!,A29)</f>
        <v>#REF!</v>
      </c>
    </row>
    <row r="30" spans="1:2" ht="15.75">
      <c r="A30" s="107" t="s">
        <v>422</v>
      </c>
      <c r="B30" t="e">
        <f>COUNTIF('TK karbantartók'!#REF!,A30)</f>
        <v>#REF!</v>
      </c>
    </row>
    <row r="31" spans="1:2" ht="15.75">
      <c r="A31" s="107" t="s">
        <v>423</v>
      </c>
      <c r="B31" t="e">
        <f>COUNTIF('TK karbantartók'!#REF!,A31)</f>
        <v>#REF!</v>
      </c>
    </row>
    <row r="32" spans="1:2" ht="15.75">
      <c r="A32" s="107" t="s">
        <v>424</v>
      </c>
      <c r="B32" t="e">
        <f>COUNTIF('TK karbantartók'!#REF!,A32)</f>
        <v>#REF!</v>
      </c>
    </row>
    <row r="33" spans="1:2" ht="15.75">
      <c r="A33" s="107" t="s">
        <v>303</v>
      </c>
      <c r="B33" t="e">
        <f>COUNTIF('TK karbantartók'!#REF!,A33)</f>
        <v>#REF!</v>
      </c>
    </row>
    <row r="34" spans="1:2" ht="15.75">
      <c r="A34" s="125" t="s">
        <v>251</v>
      </c>
      <c r="B34" t="e">
        <f>COUNTIF('TK karbantartók'!#REF!,A34)</f>
        <v>#REF!</v>
      </c>
    </row>
    <row r="35" spans="1:2" ht="15.75">
      <c r="A35" s="107" t="s">
        <v>425</v>
      </c>
      <c r="B35" t="e">
        <f>COUNTIF('TK karbantartók'!#REF!,A35)</f>
        <v>#REF!</v>
      </c>
    </row>
    <row r="36" spans="1:2" ht="15.75">
      <c r="A36" s="107" t="s">
        <v>426</v>
      </c>
      <c r="B36" t="e">
        <f>COUNTIF('TK karbantartók'!#REF!,A36)</f>
        <v>#REF!</v>
      </c>
    </row>
    <row r="37" spans="1:2" ht="15.75">
      <c r="A37" s="107" t="s">
        <v>427</v>
      </c>
      <c r="B37" t="e">
        <f>COUNTIF('TK karbantartók'!#REF!,A37)</f>
        <v>#REF!</v>
      </c>
    </row>
    <row r="38" spans="1:2" ht="15.75">
      <c r="A38" s="107" t="s">
        <v>166</v>
      </c>
      <c r="B38" t="e">
        <f>COUNTIF('TK karbantartók'!#REF!,A38)</f>
        <v>#REF!</v>
      </c>
    </row>
    <row r="39" spans="1:2" ht="15.75">
      <c r="A39" s="107" t="s">
        <v>428</v>
      </c>
      <c r="B39" t="e">
        <f>COUNTIF('TK karbantartók'!#REF!,A39)</f>
        <v>#REF!</v>
      </c>
    </row>
    <row r="40" spans="1:2" ht="15.75">
      <c r="A40" s="107" t="s">
        <v>429</v>
      </c>
      <c r="B40" t="e">
        <f>COUNTIF('TK karbantartók'!#REF!,A40)</f>
        <v>#REF!</v>
      </c>
    </row>
    <row r="41" spans="1:2" ht="15.75">
      <c r="A41" s="107" t="s">
        <v>430</v>
      </c>
      <c r="B41" t="e">
        <f>COUNTIF('TK karbantartók'!#REF!,A41)</f>
        <v>#REF!</v>
      </c>
    </row>
    <row r="42" spans="1:2" ht="15.75">
      <c r="A42" s="107" t="s">
        <v>431</v>
      </c>
      <c r="B42" t="e">
        <f>COUNTIF('TK karbantartók'!#REF!,A42)</f>
        <v>#REF!</v>
      </c>
    </row>
    <row r="43" spans="1:2" ht="15.75">
      <c r="A43" s="107" t="s">
        <v>432</v>
      </c>
      <c r="B43" t="e">
        <f>COUNTIF('TK karbantartók'!#REF!,A43)</f>
        <v>#REF!</v>
      </c>
    </row>
    <row r="44" spans="1:2" ht="15.75">
      <c r="A44" s="107" t="s">
        <v>433</v>
      </c>
      <c r="B44" t="e">
        <f>COUNTIF('TK karbantartók'!#REF!,A44)</f>
        <v>#REF!</v>
      </c>
    </row>
    <row r="45" spans="1:2" ht="15.75">
      <c r="A45" s="107" t="s">
        <v>434</v>
      </c>
      <c r="B45" t="e">
        <f>COUNTIF('TK karbantartók'!#REF!,A45)</f>
        <v>#REF!</v>
      </c>
    </row>
    <row r="46" spans="1:2" ht="15.75">
      <c r="A46" s="107" t="s">
        <v>435</v>
      </c>
      <c r="B46" t="e">
        <f>COUNTIF('TK karbantartók'!#REF!,A46)</f>
        <v>#REF!</v>
      </c>
    </row>
    <row r="47" spans="1:2" ht="15.75">
      <c r="A47" s="107" t="s">
        <v>436</v>
      </c>
      <c r="B47" t="e">
        <f>COUNTIF('TK karbantartók'!#REF!,A47)</f>
        <v>#REF!</v>
      </c>
    </row>
    <row r="48" spans="1:2" ht="15.75">
      <c r="A48" s="107" t="s">
        <v>437</v>
      </c>
      <c r="B48" t="e">
        <f>COUNTIF('TK karbantartók'!#REF!,A48)</f>
        <v>#REF!</v>
      </c>
    </row>
    <row r="49" spans="1:2" ht="15.75">
      <c r="A49" s="107" t="s">
        <v>56</v>
      </c>
      <c r="B49" t="e">
        <f>COUNTIF('TK karbantartók'!#REF!,A49)</f>
        <v>#REF!</v>
      </c>
    </row>
    <row r="50" spans="1:2" ht="15.75">
      <c r="A50" s="107" t="s">
        <v>438</v>
      </c>
      <c r="B50" t="e">
        <f>COUNTIF('TK karbantartók'!#REF!,A50)</f>
        <v>#REF!</v>
      </c>
    </row>
    <row r="51" spans="1:2" ht="15.75">
      <c r="A51" s="107" t="s">
        <v>439</v>
      </c>
      <c r="B51" t="e">
        <f>COUNTIF('TK karbantartók'!#REF!,A51)</f>
        <v>#REF!</v>
      </c>
    </row>
    <row r="52" spans="1:2" ht="15.75">
      <c r="A52" s="107" t="s">
        <v>440</v>
      </c>
      <c r="B52" t="e">
        <f>COUNTIF('TK karbantartók'!#REF!,A52)</f>
        <v>#REF!</v>
      </c>
    </row>
    <row r="53" spans="1:2" ht="15.75">
      <c r="A53" s="107" t="s">
        <v>441</v>
      </c>
      <c r="B53" t="e">
        <f>COUNTIF('TK karbantartók'!#REF!,A53)</f>
        <v>#REF!</v>
      </c>
    </row>
    <row r="54" spans="1:2" ht="15.75">
      <c r="A54" s="107" t="s">
        <v>442</v>
      </c>
      <c r="B54" t="e">
        <f>COUNTIF('TK karbantartók'!#REF!,A54)</f>
        <v>#REF!</v>
      </c>
    </row>
    <row r="55" spans="1:2" ht="15.75">
      <c r="A55" s="107" t="s">
        <v>443</v>
      </c>
      <c r="B55" t="e">
        <f>COUNTIF('TK karbantartók'!#REF!,A55)</f>
        <v>#REF!</v>
      </c>
    </row>
    <row r="56" spans="1:2" ht="15.75">
      <c r="A56" s="107" t="s">
        <v>444</v>
      </c>
      <c r="B56" t="e">
        <f>COUNTIF('TK karbantartók'!#REF!,A56)</f>
        <v>#REF!</v>
      </c>
    </row>
    <row r="57" spans="1:2" ht="15.75">
      <c r="A57" s="107" t="s">
        <v>445</v>
      </c>
      <c r="B57" t="e">
        <f>COUNTIF('TK karbantartók'!#REF!,A57)</f>
        <v>#REF!</v>
      </c>
    </row>
    <row r="58" spans="1:2" ht="15.75">
      <c r="A58" s="107" t="s">
        <v>446</v>
      </c>
      <c r="B58" t="e">
        <f>COUNTIF('TK karbantartók'!#REF!,A58)</f>
        <v>#REF!</v>
      </c>
    </row>
    <row r="59" spans="1:2" ht="15.75">
      <c r="A59" s="107" t="s">
        <v>447</v>
      </c>
      <c r="B59" t="e">
        <f>COUNTIF('TK karbantartók'!#REF!,A59)</f>
        <v>#REF!</v>
      </c>
    </row>
    <row r="60" spans="1:2" ht="15.75">
      <c r="A60" s="107" t="s">
        <v>255</v>
      </c>
      <c r="B60" t="e">
        <f>COUNTIF('TK karbantartók'!#REF!,A60)</f>
        <v>#REF!</v>
      </c>
    </row>
    <row r="61" spans="1:2" ht="15.75">
      <c r="A61" s="107" t="s">
        <v>448</v>
      </c>
      <c r="B61" t="e">
        <f>COUNTIF('TK karbantartók'!#REF!,A61)</f>
        <v>#REF!</v>
      </c>
    </row>
    <row r="62" spans="1:2" ht="15.75">
      <c r="A62" s="107" t="s">
        <v>449</v>
      </c>
      <c r="B62" t="e">
        <f>COUNTIF('TK karbantartók'!#REF!,A62)</f>
        <v>#REF!</v>
      </c>
    </row>
    <row r="63" spans="1:2" ht="15.75">
      <c r="A63" s="107" t="s">
        <v>450</v>
      </c>
      <c r="B63" t="e">
        <f>COUNTIF('TK karbantartók'!#REF!,A63)</f>
        <v>#REF!</v>
      </c>
    </row>
    <row r="64" spans="1:2" ht="15.75">
      <c r="A64" s="107" t="s">
        <v>451</v>
      </c>
      <c r="B64" t="e">
        <f>COUNTIF('TK karbantartók'!#REF!,A64)</f>
        <v>#REF!</v>
      </c>
    </row>
    <row r="65" spans="1:2" ht="15.75">
      <c r="A65" s="107" t="s">
        <v>389</v>
      </c>
      <c r="B65" t="e">
        <f>COUNTIF('TK karbantartók'!#REF!,A65)</f>
        <v>#REF!</v>
      </c>
    </row>
    <row r="66" spans="1:2" ht="15.75">
      <c r="A66" s="107" t="s">
        <v>452</v>
      </c>
      <c r="B66" t="e">
        <f>COUNTIF('TK karbantartók'!#REF!,A66)</f>
        <v>#REF!</v>
      </c>
    </row>
    <row r="67" ht="12.75">
      <c r="B67" t="e">
        <f>SUM(B2:B66)</f>
        <v>#REF!</v>
      </c>
    </row>
  </sheetData>
  <sheetProtection selectLockedCells="1" selectUnlockedCells="1"/>
  <mergeCells count="9">
    <mergeCell ref="I11:I13"/>
    <mergeCell ref="J11:J13"/>
    <mergeCell ref="K11:K13"/>
    <mergeCell ref="I3:I5"/>
    <mergeCell ref="J3:J5"/>
    <mergeCell ref="K3:K5"/>
    <mergeCell ref="I6:I10"/>
    <mergeCell ref="J6:J10"/>
    <mergeCell ref="K6:K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Boros Enikő</cp:lastModifiedBy>
  <dcterms:created xsi:type="dcterms:W3CDTF">2016-11-25T08:33:34Z</dcterms:created>
  <dcterms:modified xsi:type="dcterms:W3CDTF">2019-04-02T09:38:39Z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